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5\ИСУ\ССР\"/>
    </mc:Choice>
  </mc:AlternateContent>
  <xr:revisionPtr revIDLastSave="0" documentId="8_{11B93CEA-C1F0-4C6A-855B-8C5D7E610F8E}" xr6:coauthVersionLast="36" xr6:coauthVersionMax="36" xr10:uidLastSave="{00000000-0000-0000-0000-000000000000}"/>
  <bookViews>
    <workbookView xWindow="0" yWindow="0" windowWidth="28800" windowHeight="11835" xr2:uid="{1DCFD138-9470-4258-88C3-32AF3C5FF972}"/>
  </bookViews>
  <sheets>
    <sheet name="свод" sheetId="3" r:id="rId1"/>
    <sheet name="ССР 1ф тек" sheetId="4" r:id="rId2"/>
    <sheet name="комплекс1" sheetId="1" r:id="rId3"/>
    <sheet name="комплекс2" sheetId="2" r:id="rId4"/>
  </sheets>
  <externalReferences>
    <externalReference r:id="rId5"/>
  </externalReference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4" l="1"/>
  <c r="F26" i="4" s="1"/>
  <c r="F27" i="4" s="1"/>
  <c r="F32" i="4" s="1"/>
  <c r="F37" i="4" s="1"/>
  <c r="F41" i="4" s="1"/>
  <c r="G25" i="4"/>
  <c r="H25" i="4" s="1"/>
  <c r="E23" i="4"/>
  <c r="E26" i="4" s="1"/>
  <c r="E27" i="4" s="1"/>
  <c r="E32" i="4" s="1"/>
  <c r="E37" i="4" s="1"/>
  <c r="E41" i="4" s="1"/>
  <c r="D23" i="4"/>
  <c r="D26" i="4" s="1"/>
  <c r="D27" i="4" s="1"/>
  <c r="D7" i="3"/>
  <c r="D9" i="3" s="1"/>
  <c r="D10" i="3" s="1"/>
  <c r="D8" i="3"/>
  <c r="G29" i="4"/>
  <c r="A15" i="4"/>
  <c r="G40" i="4"/>
  <c r="F40" i="4"/>
  <c r="E40" i="4"/>
  <c r="D40" i="4"/>
  <c r="H40" i="4" s="1"/>
  <c r="H39" i="4"/>
  <c r="G36" i="4"/>
  <c r="F36" i="4"/>
  <c r="E36" i="4"/>
  <c r="D36" i="4"/>
  <c r="H34" i="4"/>
  <c r="F31" i="4"/>
  <c r="E31" i="4"/>
  <c r="D31" i="4"/>
  <c r="G31" i="4"/>
  <c r="H24" i="4"/>
  <c r="B24" i="4"/>
  <c r="B25" i="4" s="1"/>
  <c r="G26" i="4" l="1"/>
  <c r="G27" i="4" s="1"/>
  <c r="G32" i="4" s="1"/>
  <c r="G37" i="4" s="1"/>
  <c r="G41" i="4" s="1"/>
  <c r="G44" i="4" s="1"/>
  <c r="G47" i="4" s="1"/>
  <c r="G48" i="4" s="1"/>
  <c r="D32" i="4"/>
  <c r="F44" i="4"/>
  <c r="F47" i="4" s="1"/>
  <c r="F48" i="4" s="1"/>
  <c r="F49" i="4"/>
  <c r="F50" i="4" s="1"/>
  <c r="E44" i="4"/>
  <c r="E47" i="4" s="1"/>
  <c r="E48" i="4" s="1"/>
  <c r="E49" i="4"/>
  <c r="E50" i="4" s="1"/>
  <c r="H29" i="4"/>
  <c r="H31" i="4" s="1"/>
  <c r="H36" i="4"/>
  <c r="H23" i="4"/>
  <c r="H26" i="4" s="1"/>
  <c r="G49" i="4" l="1"/>
  <c r="G50" i="4" s="1"/>
  <c r="H27" i="4"/>
  <c r="H32" i="4"/>
  <c r="D37" i="4"/>
  <c r="H37" i="4" s="1"/>
  <c r="D41" i="4" l="1"/>
  <c r="H41" i="4" s="1"/>
  <c r="D49" i="4" l="1"/>
  <c r="H49" i="4" s="1"/>
  <c r="D44" i="4"/>
  <c r="D47" i="4"/>
  <c r="H44" i="4"/>
  <c r="D50" i="4" l="1"/>
  <c r="H50" i="4" s="1"/>
  <c r="D48" i="4"/>
  <c r="H48" i="4" s="1"/>
  <c r="D12" i="4" s="1"/>
  <c r="H47" i="4"/>
</calcChain>
</file>

<file path=xl/sharedStrings.xml><?xml version="1.0" encoding="utf-8"?>
<sst xmlns="http://schemas.openxmlformats.org/spreadsheetml/2006/main" count="531" uniqueCount="278">
  <si>
    <t>Приложение № 3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</si>
  <si>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</si>
  <si>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</si>
  <si>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</si>
  <si>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</si>
  <si>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</si>
  <si>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</si>
  <si>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№323/пр; Приказ Минстроя России от 09.08.2024 №524/пр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</si>
  <si>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</si>
  <si>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23.08.2024 № 48886-ИФ/09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</si>
  <si>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</si>
  <si>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Ленинградской области от 14.02.2024 № 99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</si>
  <si>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</si>
  <si>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</si>
  <si>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47. Ленинградская область</t>
  </si>
  <si>
    <t xml:space="preserve">Наименование зоны субъекта Российской Федерации </t>
  </si>
  <si>
    <t>Ленинградская область</t>
  </si>
  <si>
    <t>Выполнение работ по установке (замене) приборов учета при отсутствии, выходе из стоя,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необходимого для обеспечения коммерческого учета электической энергии (мощности) многоквартирных домов на территории Ленинградской области</t>
  </si>
  <si>
    <t>(наименование стройки)</t>
  </si>
  <si>
    <t>(наименование объекта капитального строительства)</t>
  </si>
  <si>
    <t>ЛОКАЛЬНЫЙ СМЕТНЫЙ РАСЧЕТ (СМЕТА) № 1.1-01-01</t>
  </si>
  <si>
    <t>Установка (замена) интеллектуального 1Ф ПУ потребителей (ФЛ) на готовом основании на территории Ленинградской области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</si>
  <si>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</si>
  <si>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</si>
  <si>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</si>
  <si>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</si>
  <si>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</si>
  <si>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</si>
  <si>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</si>
  <si>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</si>
  <si>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</si>
  <si>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</si>
  <si>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</si>
  <si>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</si>
  <si>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</si>
  <si>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</si>
  <si>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</si>
  <si>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</si>
  <si>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</si>
  <si>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</si>
  <si>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</si>
  <si>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</si>
  <si>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</si>
  <si>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</si>
  <si>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</si>
  <si>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</si>
  <si>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</si>
  <si>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</si>
  <si>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</si>
  <si>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</si>
  <si>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</si>
  <si>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</si>
  <si>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</si>
  <si>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</si>
  <si>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</si>
  <si>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Демонтажные работы</t>
  </si>
  <si>
    <t>ГЭСНм08-02-144-01</t>
  </si>
  <si>
    <t>Присоединение к зажимам жил проводов или кабелей сечением: до 2,5 мм2 (отсоединение)</t>
  </si>
  <si>
    <t>100 шт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</si>
  <si>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</si>
  <si>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</si>
  <si>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</si>
  <si>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</si>
  <si>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ОТ(ЗТ)</t>
  </si>
  <si>
    <t>чел.-ч</t>
  </si>
  <si>
    <t>1-100-38</t>
  </si>
  <si>
    <t>Средний разряд работы 3,8</t>
  </si>
  <si>
    <t>Итого прямые затраты</t>
  </si>
  <si>
    <t>421/пр_2020_п.75_пп.а</t>
  </si>
  <si>
    <t xml:space="preserve">Вспомогательные ненормируемые материальные ресурсы </t>
  </si>
  <si>
    <t>%</t>
  </si>
  <si>
    <t>ФОТ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</si>
  <si>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</si>
  <si>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</si>
  <si>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</si>
  <si>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</si>
  <si>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Всего по позиции</t>
  </si>
  <si>
    <t>ГЭСНр67-01-004-06</t>
  </si>
  <si>
    <t>Демонтаж: электросчетчиков</t>
  </si>
  <si>
    <t>1-100-30</t>
  </si>
  <si>
    <t>Средний разряд работы 3,0</t>
  </si>
  <si>
    <t>ЭМ</t>
  </si>
  <si>
    <t>ОТм(ЗТм)</t>
  </si>
  <si>
    <t>91.06.06-048</t>
  </si>
  <si>
    <t>Подъемники одномачтовые, грузоподъемность до 500 кг, высота подъема 45 м</t>
  </si>
  <si>
    <t>маш.-ч</t>
  </si>
  <si>
    <t>4-100-030</t>
  </si>
  <si>
    <t xml:space="preserve">ОТм(Зтм) Средний разряд машинистов 3 </t>
  </si>
  <si>
    <t>Пр/812-101.0-1</t>
  </si>
  <si>
    <t>НР Электромонтажные работы (ремонтно-строительные)</t>
  </si>
  <si>
    <t>Пр/774-101.0</t>
  </si>
  <si>
    <t>СП Электромонтажные работы (ремонтно-строительные)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</si>
  <si>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</si>
  <si>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</si>
  <si>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</si>
  <si>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</si>
  <si>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</si>
  <si>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</si>
  <si>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</si>
  <si>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</si>
  <si>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</si>
  <si>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</si>
  <si>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</si>
  <si>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</si>
  <si>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</si>
  <si>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</si>
  <si>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          материалы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</si>
  <si>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</si>
  <si>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</si>
  <si>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</si>
  <si>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</si>
  <si>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</si>
  <si>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</si>
  <si>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</si>
  <si>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Монтажные работы</t>
  </si>
  <si>
    <t>ГЭСНм08-03-600-01</t>
  </si>
  <si>
    <t>Счетчики, устанавливаемые на готовом основании: однофазные</t>
  </si>
  <si>
    <t>шт</t>
  </si>
  <si>
    <t>1-100-42</t>
  </si>
  <si>
    <t>Средний разряд работы 4,2</t>
  </si>
  <si>
    <t>91.05.05-015</t>
  </si>
  <si>
    <t>Краны на автомобильном ходу, грузоподъемность 16 т</t>
  </si>
  <si>
    <t>4-100-060</t>
  </si>
  <si>
    <t xml:space="preserve">ОТм(Зтм) Средний разряд машинистов 6 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</si>
  <si>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</si>
  <si>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</si>
  <si>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</si>
  <si>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</si>
  <si>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М</t>
  </si>
  <si>
    <t>01.7.15.04-0011</t>
  </si>
  <si>
    <t>Винты стальные с полукруглой головкой, длина 50 мм</t>
  </si>
  <si>
    <t>т</t>
  </si>
  <si>
    <t>ГЭСНм08-03-526-01</t>
  </si>
  <si>
    <t>Автомат одно-, двух-, трехполюсный, устанавливаемый на конструкции: на стене или колонне, на ток до 25 А</t>
  </si>
  <si>
    <t>1-100-39</t>
  </si>
  <si>
    <t>Средний разряд работы 3,9</t>
  </si>
  <si>
    <t>91.17.04-233</t>
  </si>
  <si>
    <t>Аппараты сварочные для ручной дуговой сварки, сварочный ток до 350 А</t>
  </si>
  <si>
    <t>01.3.01.02-0002</t>
  </si>
  <si>
    <t>Вазелин технический</t>
  </si>
  <si>
    <t>кг</t>
  </si>
  <si>
    <t>01.7.02.09-0002</t>
  </si>
  <si>
    <t>Шпагат бумажный, диаметр 2,5 мм</t>
  </si>
  <si>
    <t>01.7.03.04-0001</t>
  </si>
  <si>
    <t>Электроэнергия</t>
  </si>
  <si>
    <t>кВт-ч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</si>
  <si>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</si>
  <si>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</si>
  <si>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</si>
  <si>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</si>
  <si>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</si>
  <si>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01.7.15.03-0042</t>
  </si>
  <si>
    <t>Болты с гайками и шайбами строительные</t>
  </si>
  <si>
    <t>01.7.15.07-0014</t>
  </si>
  <si>
    <t>Дюбели распорные полипропиленовые</t>
  </si>
  <si>
    <t>01.7.20.04-0005</t>
  </si>
  <si>
    <t>Нитки швейные армированные</t>
  </si>
  <si>
    <t>07.2.07.04-0007</t>
  </si>
  <si>
    <t>Конструкции стальные индивидуального изготовления из сортового проката</t>
  </si>
  <si>
    <t>14.4.02.04-0142</t>
  </si>
  <si>
    <t>Краска масляная МА-0115, мумия, сурик железный</t>
  </si>
  <si>
    <t>14.4.03.06-0001</t>
  </si>
  <si>
    <t>Лак электроизоляционный МЛ-92</t>
  </si>
  <si>
    <t>20.1.02.23-0082</t>
  </si>
  <si>
    <t>Перемычки гибкие, тип ПГС-50</t>
  </si>
  <si>
    <t>10 шт</t>
  </si>
  <si>
    <t>Итоги по разделу 2 Монтажные работы :</t>
  </si>
  <si>
    <t xml:space="preserve">  Итого по разделу 2 Монтажные работы</t>
  </si>
  <si>
    <t>Раздел 3. Параметрирование счетчиков</t>
  </si>
  <si>
    <t>ГЭСНп02-02-001-01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</si>
  <si>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</si>
  <si>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30.01.2024 № 55/пр прил.5 табл.7 п.3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</si>
  <si>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ТЗ=1,2</t>
  </si>
  <si>
    <t>3-200-01</t>
  </si>
  <si>
    <t>Инженер I категории</t>
  </si>
  <si>
    <t>3-200-02</t>
  </si>
  <si>
    <t>Инженер II категории</t>
  </si>
  <si>
    <t>3-300-01</t>
  </si>
  <si>
    <t>Ведущий инженер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</si>
  <si>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</si>
  <si>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</si>
  <si>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</si>
  <si>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</si>
  <si>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Итоги по разделу 3 Параметрирование счетчиков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</si>
  <si>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</si>
  <si>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</si>
  <si>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</si>
  <si>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</si>
  <si>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</si>
  <si>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</si>
  <si>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счетчиков</t>
  </si>
  <si>
    <t>Раздел 4. Оборудование</t>
  </si>
  <si>
    <t>О</t>
  </si>
  <si>
    <t>ТКП ООО "И-Трейд" №ИТ/90/5 от 01.10.2024 г.</t>
  </si>
  <si>
    <t>Однофазный счетчик электроэнергии</t>
  </si>
  <si>
    <t>шт.</t>
  </si>
  <si>
    <t>Автоматический выключатель, номинальный ток до 40А</t>
  </si>
  <si>
    <t>Итоги по разделу 4 Оборудование :</t>
  </si>
  <si>
    <t xml:space="preserve">     Оборудование</t>
  </si>
  <si>
    <t xml:space="preserve">  Итого по разделу 4 Оборудование</t>
  </si>
  <si>
    <t>Итоги по смете:</t>
  </si>
  <si>
    <t xml:space="preserve">     Всего прямые затраты (справочно)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</si>
  <si>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</si>
  <si>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</si>
  <si>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</si>
  <si>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</si>
  <si>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ВСЕГО СМР по смете, с учетом понижающего коэффициента </t>
  </si>
  <si>
    <t>Итого по смете</t>
  </si>
  <si>
    <t>Сумма НДС</t>
  </si>
  <si>
    <t>Всего с НДС</t>
  </si>
  <si>
    <t>Утверждено приказом Минстроя РФ № 421/пр от 4 августа 2020 г. в редакции приказа № 557/пр от 7 июля 2022 г.</t>
  </si>
  <si>
    <t>ГРАНД-Смета, версия 2024.3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</si>
  <si>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 на территории Ленинградской области</t>
  </si>
  <si>
    <t>ЛОКАЛЬНЫЙ СМЕТНЫЙ РАСЧЕТ (СМЕТА) № 1.1-01-02</t>
  </si>
  <si>
    <t>Раздел 1. ПНР</t>
  </si>
  <si>
    <t>ГЭСНп02-02-003-01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</si>
  <si>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</si>
  <si>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</si>
  <si>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№№</t>
  </si>
  <si>
    <t>Номер расчета</t>
  </si>
  <si>
    <t>Наименование работ и оборудования</t>
  </si>
  <si>
    <t>Стоимость в рублях,</t>
  </si>
  <si>
    <t>п/п</t>
  </si>
  <si>
    <t>без НДС</t>
  </si>
  <si>
    <t>1.1-01-01</t>
  </si>
  <si>
    <t>1.1-01-02</t>
  </si>
  <si>
    <t>Итого без НДС</t>
  </si>
  <si>
    <t>Итого с НДС</t>
  </si>
  <si>
    <t>УТВЕРЖДАЮ:</t>
  </si>
  <si>
    <t>Пом.  директора по экономике и финансам</t>
  </si>
  <si>
    <t>_________________________________/А.Н. Воронин/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</si>
  <si>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</si>
  <si>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</si>
  <si>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</si>
  <si>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</si>
  <si>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</si>
  <si>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3 кв. 2024 г. 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</si>
  <si>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</si>
  <si>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</si>
  <si>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</si>
  <si>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</si>
  <si>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</si>
  <si>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</si>
  <si>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</si>
  <si>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</si>
  <si>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</si>
  <si>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1.1-01-01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</si>
  <si>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</si>
  <si>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</si>
  <si>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</si>
  <si>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</si>
  <si>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</si>
  <si>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</si>
  <si>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1.1-01-02</t>
  </si>
  <si>
    <t>Пусконаладочные работы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</si>
  <si>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</si>
  <si>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</si>
  <si>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</si>
  <si>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</si>
  <si>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</si>
  <si>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</si>
  <si>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</si>
  <si>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</si>
  <si>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</si>
  <si>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</si>
  <si>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</si>
  <si>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</si>
  <si>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</si>
  <si>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</si>
  <si>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</si>
  <si>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</si>
  <si>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</si>
  <si>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</si>
  <si>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</si>
  <si>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</si>
  <si>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Свод по техническому решению: 1Ф Быт 1.1 «Установка (замена) интеллектуального 1Ф ПУ потребителей (ФЛ) на готовом основании» 
на территории Ленинградской области</t>
  </si>
  <si>
    <t>Установка (замена) интеллектуального 1Ф ПУ потребителей (ФЛ) на готовом основании на территории Ленинградской области (СМР, ПНР)</t>
  </si>
  <si>
    <t>Установка (замена) интеллектуального 1Ф ПУ потребителей (ФЛ) на готовом основании на территории Ленинградской области (ПНР ПУ СПД)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</si>
</sst>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#,##0.000;[Red]#,##0.000"/>
    <numFmt numFmtId="169" formatCode="#,##0.00;[Red]#,##0.00"/>
    <numFmt numFmtId="170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1" fillId="0" borderId="0"/>
    <xf numFmtId="0" fontId="8" fillId="0" borderId="0">
      <alignment horizontal="right" vertical="center"/>
    </xf>
    <xf numFmtId="0" fontId="6" fillId="0" borderId="0">
      <alignment horizontal="left" vertical="center"/>
    </xf>
    <xf numFmtId="0" fontId="6" fillId="0" borderId="0">
      <alignment horizontal="left" vertical="center"/>
    </xf>
    <xf numFmtId="0" fontId="6" fillId="0" borderId="0">
      <alignment horizontal="left" vertical="center"/>
    </xf>
    <xf numFmtId="0" fontId="21" fillId="3" borderId="0">
      <alignment horizontal="center" vertical="center"/>
    </xf>
    <xf numFmtId="0" fontId="21" fillId="3" borderId="0">
      <alignment horizontal="center" vertical="center"/>
    </xf>
    <xf numFmtId="0" fontId="21" fillId="3" borderId="0">
      <alignment horizontal="center" vertical="center"/>
    </xf>
    <xf numFmtId="0" fontId="21" fillId="3" borderId="0">
      <alignment horizontal="center" vertical="center"/>
    </xf>
    <xf numFmtId="170" fontId="23" fillId="0" borderId="0" applyFont="0" applyFill="0" applyBorder="0" applyAlignment="0" applyProtection="0"/>
  </cellStyleXfs>
  <cellXfs count="18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6" fillId="0" borderId="15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3" fillId="0" borderId="7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6" fillId="0" borderId="15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16" fontId="3" fillId="0" borderId="15" xfId="0" applyNumberFormat="1" applyFont="1" applyBorder="1" applyAlignment="1">
      <alignment horizontal="right" vertical="center" wrapText="1"/>
    </xf>
    <xf numFmtId="4" fontId="8" fillId="0" borderId="9" xfId="0" applyNumberFormat="1" applyFont="1" applyBorder="1" applyAlignment="1">
      <alignment horizontal="righ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4" fontId="3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>
      <alignment horizontal="right" vertical="center" wrapText="1"/>
    </xf>
    <xf numFmtId="4" fontId="8" fillId="0" borderId="6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/>
    </xf>
    <xf numFmtId="4" fontId="8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4" fontId="8" fillId="0" borderId="9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right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49" fontId="12" fillId="0" borderId="0" xfId="1" applyNumberFormat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168" fontId="12" fillId="0" borderId="0" xfId="1" applyNumberFormat="1" applyFont="1" applyAlignment="1">
      <alignment horizontal="right" vertical="center"/>
    </xf>
    <xf numFmtId="168" fontId="12" fillId="0" borderId="0" xfId="1" applyNumberFormat="1" applyFont="1" applyFill="1" applyAlignment="1">
      <alignment horizontal="right" vertical="center"/>
    </xf>
    <xf numFmtId="0" fontId="13" fillId="0" borderId="0" xfId="2" quotePrefix="1" applyFont="1" applyAlignment="1">
      <alignment horizontal="left" vertical="center" wrapText="1"/>
    </xf>
    <xf numFmtId="0" fontId="14" fillId="0" borderId="0" xfId="3" quotePrefix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16" fillId="0" borderId="0" xfId="1" quotePrefix="1" applyFont="1" applyAlignment="1">
      <alignment horizontal="left" vertical="center" wrapText="1"/>
    </xf>
    <xf numFmtId="0" fontId="15" fillId="0" borderId="0" xfId="1" quotePrefix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14" fillId="0" borderId="0" xfId="4" quotePrefix="1" applyFont="1" applyAlignment="1">
      <alignment horizontal="left" vertical="center" wrapText="1"/>
    </xf>
    <xf numFmtId="0" fontId="14" fillId="0" borderId="0" xfId="3" quotePrefix="1" applyFont="1" applyAlignment="1">
      <alignment horizontal="left" vertical="center" wrapText="1"/>
    </xf>
    <xf numFmtId="0" fontId="14" fillId="0" borderId="0" xfId="5" quotePrefix="1" applyFont="1" applyAlignment="1">
      <alignment horizontal="left" vertical="center" wrapText="1"/>
    </xf>
    <xf numFmtId="0" fontId="14" fillId="0" borderId="0" xfId="5" quotePrefix="1" applyFont="1" applyAlignment="1">
      <alignment vertical="center" wrapText="1"/>
    </xf>
    <xf numFmtId="0" fontId="14" fillId="0" borderId="0" xfId="5" quotePrefix="1" applyFont="1" applyAlignment="1">
      <alignment horizontal="center" vertical="center" wrapText="1"/>
    </xf>
    <xf numFmtId="168" fontId="12" fillId="0" borderId="0" xfId="1" applyNumberFormat="1" applyFont="1" applyAlignment="1">
      <alignment horizontal="center" vertical="center"/>
    </xf>
    <xf numFmtId="168" fontId="17" fillId="0" borderId="0" xfId="1" applyNumberFormat="1" applyFont="1" applyAlignment="1">
      <alignment horizontal="right" vertical="center"/>
    </xf>
    <xf numFmtId="0" fontId="17" fillId="0" borderId="27" xfId="1" applyFont="1" applyBorder="1" applyAlignment="1">
      <alignment horizontal="center" vertical="center"/>
    </xf>
    <xf numFmtId="168" fontId="18" fillId="0" borderId="0" xfId="1" applyNumberFormat="1" applyFont="1" applyAlignment="1">
      <alignment horizontal="center" vertical="center"/>
    </xf>
    <xf numFmtId="169" fontId="12" fillId="0" borderId="0" xfId="1" applyNumberFormat="1" applyFont="1" applyAlignment="1">
      <alignment vertical="center"/>
    </xf>
    <xf numFmtId="0" fontId="12" fillId="0" borderId="0" xfId="1" applyFont="1" applyFill="1" applyAlignment="1">
      <alignment horizontal="center" vertical="center"/>
    </xf>
    <xf numFmtId="49" fontId="12" fillId="0" borderId="0" xfId="1" applyNumberFormat="1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168" fontId="12" fillId="0" borderId="0" xfId="1" applyNumberFormat="1" applyFont="1" applyFill="1" applyAlignment="1">
      <alignment horizontal="center" vertical="center"/>
    </xf>
    <xf numFmtId="168" fontId="17" fillId="0" borderId="0" xfId="1" applyNumberFormat="1" applyFont="1" applyFill="1" applyAlignment="1">
      <alignment horizontal="center" vertical="center"/>
    </xf>
    <xf numFmtId="2" fontId="19" fillId="0" borderId="0" xfId="1" applyNumberFormat="1" applyFont="1" applyFill="1" applyAlignment="1">
      <alignment horizontal="center" vertical="center" wrapText="1"/>
    </xf>
    <xf numFmtId="49" fontId="12" fillId="0" borderId="27" xfId="1" applyNumberFormat="1" applyFont="1" applyFill="1" applyBorder="1" applyAlignment="1">
      <alignment horizontal="left" vertical="center"/>
    </xf>
    <xf numFmtId="0" fontId="12" fillId="0" borderId="28" xfId="1" applyFont="1" applyFill="1" applyBorder="1" applyAlignment="1">
      <alignment horizontal="center" vertical="center" wrapText="1"/>
    </xf>
    <xf numFmtId="49" fontId="12" fillId="0" borderId="28" xfId="1" applyNumberFormat="1" applyFont="1" applyFill="1" applyBorder="1" applyAlignment="1">
      <alignment horizontal="center" vertical="center" wrapText="1"/>
    </xf>
    <xf numFmtId="168" fontId="12" fillId="0" borderId="28" xfId="1" applyNumberFormat="1" applyFont="1" applyFill="1" applyBorder="1" applyAlignment="1">
      <alignment horizontal="center" vertical="center"/>
    </xf>
    <xf numFmtId="168" fontId="12" fillId="0" borderId="28" xfId="1" applyNumberFormat="1" applyFont="1" applyFill="1" applyBorder="1" applyAlignment="1">
      <alignment horizontal="center" vertical="center" wrapText="1"/>
    </xf>
    <xf numFmtId="0" fontId="12" fillId="0" borderId="28" xfId="1" applyFont="1" applyFill="1" applyBorder="1" applyAlignment="1">
      <alignment horizontal="center" vertical="center"/>
    </xf>
    <xf numFmtId="49" fontId="12" fillId="0" borderId="28" xfId="1" applyNumberFormat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horizontal="left" vertical="center" wrapText="1"/>
    </xf>
    <xf numFmtId="0" fontId="22" fillId="0" borderId="28" xfId="6" quotePrefix="1" applyFont="1" applyFill="1" applyBorder="1" applyAlignment="1">
      <alignment horizontal="center" vertical="center" wrapText="1"/>
    </xf>
    <xf numFmtId="0" fontId="22" fillId="0" borderId="28" xfId="7" applyFont="1" applyFill="1" applyBorder="1" applyAlignment="1">
      <alignment horizontal="left" vertical="center" wrapText="1"/>
    </xf>
    <xf numFmtId="0" fontId="22" fillId="0" borderId="28" xfId="8" quotePrefix="1" applyFont="1" applyFill="1" applyBorder="1" applyAlignment="1">
      <alignment horizontal="left" vertical="center" wrapText="1"/>
    </xf>
    <xf numFmtId="169" fontId="22" fillId="0" borderId="28" xfId="9" applyNumberFormat="1" applyFont="1" applyFill="1" applyBorder="1" applyAlignment="1">
      <alignment horizontal="right" vertical="center" wrapText="1"/>
    </xf>
    <xf numFmtId="169" fontId="12" fillId="0" borderId="28" xfId="10" applyNumberFormat="1" applyFont="1" applyFill="1" applyBorder="1" applyAlignment="1">
      <alignment horizontal="right" vertical="center"/>
    </xf>
    <xf numFmtId="169" fontId="12" fillId="0" borderId="28" xfId="1" applyNumberFormat="1" applyFont="1" applyFill="1" applyBorder="1" applyAlignment="1">
      <alignment horizontal="right" vertical="center" wrapText="1"/>
    </xf>
    <xf numFmtId="49" fontId="18" fillId="0" borderId="28" xfId="1" applyNumberFormat="1" applyFont="1" applyFill="1" applyBorder="1" applyAlignment="1">
      <alignment horizontal="center" vertical="center"/>
    </xf>
    <xf numFmtId="0" fontId="24" fillId="0" borderId="28" xfId="1" applyFont="1" applyFill="1" applyBorder="1" applyAlignment="1">
      <alignment horizontal="left" vertical="center" wrapText="1"/>
    </xf>
    <xf numFmtId="169" fontId="17" fillId="0" borderId="28" xfId="1" applyNumberFormat="1" applyFont="1" applyFill="1" applyBorder="1" applyAlignment="1">
      <alignment horizontal="right" vertical="center"/>
    </xf>
    <xf numFmtId="0" fontId="12" fillId="0" borderId="28" xfId="1" applyFont="1" applyFill="1" applyBorder="1" applyAlignment="1">
      <alignment horizontal="center" vertical="center" wrapText="1"/>
    </xf>
    <xf numFmtId="0" fontId="12" fillId="0" borderId="28" xfId="1" applyFont="1" applyFill="1" applyBorder="1" applyAlignment="1">
      <alignment horizontal="left" vertical="center" wrapText="1"/>
    </xf>
    <xf numFmtId="49" fontId="12" fillId="0" borderId="28" xfId="1" applyNumberFormat="1" applyFont="1" applyFill="1" applyBorder="1" applyAlignment="1">
      <alignment horizontal="center" vertical="center" wrapText="1"/>
    </xf>
    <xf numFmtId="0" fontId="17" fillId="0" borderId="28" xfId="1" applyFont="1" applyFill="1" applyBorder="1" applyAlignment="1">
      <alignment horizontal="left" vertical="center" wrapText="1"/>
    </xf>
    <xf numFmtId="0" fontId="24" fillId="0" borderId="28" xfId="1" applyFont="1" applyFill="1" applyBorder="1" applyAlignment="1">
      <alignment horizontal="center" vertical="center"/>
    </xf>
    <xf numFmtId="49" fontId="24" fillId="0" borderId="28" xfId="1" applyNumberFormat="1" applyFont="1" applyFill="1" applyBorder="1" applyAlignment="1">
      <alignment horizontal="center" vertical="center"/>
    </xf>
    <xf numFmtId="49" fontId="12" fillId="0" borderId="28" xfId="1" applyNumberFormat="1" applyFont="1" applyFill="1" applyBorder="1" applyAlignment="1">
      <alignment horizontal="left" vertical="center" wrapText="1"/>
    </xf>
    <xf numFmtId="169" fontId="12" fillId="0" borderId="28" xfId="1" applyNumberFormat="1" applyFont="1" applyFill="1" applyBorder="1" applyAlignment="1">
      <alignment vertical="center"/>
    </xf>
    <xf numFmtId="169" fontId="12" fillId="0" borderId="28" xfId="1" applyNumberFormat="1" applyFont="1" applyFill="1" applyBorder="1" applyAlignment="1">
      <alignment vertical="center" wrapText="1"/>
    </xf>
    <xf numFmtId="169" fontId="17" fillId="0" borderId="28" xfId="1" applyNumberFormat="1" applyFont="1" applyFill="1" applyBorder="1" applyAlignment="1">
      <alignment vertical="center"/>
    </xf>
    <xf numFmtId="0" fontId="17" fillId="0" borderId="28" xfId="1" applyFont="1" applyFill="1" applyBorder="1" applyAlignment="1">
      <alignment horizontal="center" vertical="center"/>
    </xf>
    <xf numFmtId="49" fontId="17" fillId="0" borderId="28" xfId="1" applyNumberFormat="1" applyFont="1" applyFill="1" applyBorder="1" applyAlignment="1">
      <alignment horizontal="left" vertical="center"/>
    </xf>
    <xf numFmtId="169" fontId="17" fillId="0" borderId="28" xfId="1" applyNumberFormat="1" applyFont="1" applyFill="1" applyBorder="1" applyAlignment="1">
      <alignment horizontal="right" vertical="center" wrapText="1"/>
    </xf>
    <xf numFmtId="168" fontId="17" fillId="0" borderId="28" xfId="1" applyNumberFormat="1" applyFont="1" applyFill="1" applyBorder="1" applyAlignment="1">
      <alignment horizontal="right" vertical="center" wrapText="1"/>
    </xf>
    <xf numFmtId="49" fontId="12" fillId="0" borderId="28" xfId="1" applyNumberFormat="1" applyFont="1" applyFill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</cellXfs>
  <cellStyles count="11">
    <cellStyle name="S15" xfId="7" xr:uid="{0E725FB6-6AB4-419B-9C7F-D8F0C674AF18}"/>
    <cellStyle name="S16" xfId="8" xr:uid="{A8A5C96B-742D-4D42-BCD7-AC71D0DB90E5}"/>
    <cellStyle name="S17" xfId="9" xr:uid="{AA11C1C4-ABE4-4E0F-B2C4-9B853BBCDD70}"/>
    <cellStyle name="S18" xfId="6" xr:uid="{CE395842-1A91-45B6-8E1E-228D1C479984}"/>
    <cellStyle name="S2" xfId="2" xr:uid="{E4DFA1F2-B7CF-4D04-AF27-B254A91E1E59}"/>
    <cellStyle name="S3" xfId="3" xr:uid="{8543BB70-329E-4038-A80A-BB949886A800}"/>
    <cellStyle name="S4" xfId="4" xr:uid="{7FC14C60-2908-4BD8-BDA4-9286DCC9C5F6}"/>
    <cellStyle name="S5" xfId="5" xr:uid="{7224986F-91D5-4C09-8A25-C297914321A0}"/>
    <cellStyle name="Обычный" xfId="0" builtinId="0"/>
    <cellStyle name="Обычный 2" xfId="1" xr:uid="{0672B2EC-51B2-46EE-A2DC-6977791B5588}"/>
    <cellStyle name="Финансовый 2" xfId="10" xr:uid="{1EA80C2C-5134-4E67-861A-EC47131987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1.1%20&#1057;&#1055;&#1073;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1ф тек"/>
      <sheetName val="комплекс1"/>
      <sheetName val="комплекс2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0803A-1AE8-454F-B55B-DD79C9D17AD7}">
  <dimension ref="A1:D10"/>
  <sheetViews>
    <sheetView tabSelected="1" workbookViewId="0">
      <selection activeCell="C23" sqref="C23"/>
    </sheetView>
  </sheetViews>
  <sheetFormatPr defaultRowHeight="15" x14ac:dyDescent="0.25"/>
  <cols>
    <col min="2" max="2" width="12.140625" customWidth="1"/>
    <col min="3" max="3" width="127" customWidth="1"/>
    <col min="4" max="4" width="29.5703125" customWidth="1"/>
  </cols>
  <sheetData>
    <row r="1" spans="1:4" ht="15.75" x14ac:dyDescent="0.25">
      <c r="A1" s="107"/>
      <c r="B1" s="107"/>
      <c r="C1" s="107"/>
      <c r="D1" s="107"/>
    </row>
    <row r="2" spans="1:4" ht="33" customHeight="1" x14ac:dyDescent="0.25">
      <c r="A2" s="107" t="s">
        <v>275</v>
      </c>
      <c r="B2" s="107"/>
      <c r="C2" s="107"/>
      <c r="D2" s="107"/>
    </row>
    <row r="3" spans="1:4" ht="15.75" customHeight="1" x14ac:dyDescent="0.25">
      <c r="A3" s="107"/>
      <c r="B3" s="107"/>
      <c r="C3" s="107"/>
      <c r="D3" s="107"/>
    </row>
    <row r="4" spans="1:4" ht="16.5" thickBot="1" x14ac:dyDescent="0.3">
      <c r="A4" s="4"/>
      <c r="B4" s="4"/>
      <c r="C4" s="108"/>
      <c r="D4" s="4"/>
    </row>
    <row r="5" spans="1:4" ht="15.75" x14ac:dyDescent="0.25">
      <c r="A5" s="109" t="s">
        <v>218</v>
      </c>
      <c r="B5" s="110" t="s">
        <v>219</v>
      </c>
      <c r="C5" s="110" t="s">
        <v>220</v>
      </c>
      <c r="D5" s="111" t="s">
        <v>221</v>
      </c>
    </row>
    <row r="6" spans="1:4" ht="16.5" thickBot="1" x14ac:dyDescent="0.3">
      <c r="A6" s="112" t="s">
        <v>222</v>
      </c>
      <c r="B6" s="113"/>
      <c r="C6" s="113"/>
      <c r="D6" s="114" t="s">
        <v>223</v>
      </c>
    </row>
    <row r="7" spans="1:4" ht="32.25" thickBot="1" x14ac:dyDescent="0.3">
      <c r="A7" s="115">
        <v>1</v>
      </c>
      <c r="B7" s="116" t="s">
        <v>224</v>
      </c>
      <c r="C7" s="183" t="s">
        <v>276</v>
      </c>
      <c r="D7" s="117">
        <f>комплекс1!P229</f>
        <v>10187.26</v>
      </c>
    </row>
    <row r="8" spans="1:4" ht="32.25" thickBot="1" x14ac:dyDescent="0.3">
      <c r="A8" s="118">
        <v>2</v>
      </c>
      <c r="B8" s="116" t="s">
        <v>225</v>
      </c>
      <c r="C8" s="184" t="s">
        <v>277</v>
      </c>
      <c r="D8" s="119">
        <f>комплекс2!P66</f>
        <v>305.58999999999997</v>
      </c>
    </row>
    <row r="9" spans="1:4" ht="16.5" thickBot="1" x14ac:dyDescent="0.3">
      <c r="A9" s="120"/>
      <c r="B9" s="121"/>
      <c r="C9" s="122" t="s">
        <v>226</v>
      </c>
      <c r="D9" s="123">
        <f>SUM(D7:D8)</f>
        <v>10492.85</v>
      </c>
    </row>
    <row r="10" spans="1:4" ht="16.5" thickBot="1" x14ac:dyDescent="0.3">
      <c r="A10" s="120"/>
      <c r="B10" s="121"/>
      <c r="C10" s="122" t="s">
        <v>227</v>
      </c>
      <c r="D10" s="123">
        <f>D9*1.2</f>
        <v>12591.42</v>
      </c>
    </row>
  </sheetData>
  <mergeCells count="5">
    <mergeCell ref="A1:D1"/>
    <mergeCell ref="A2:D2"/>
    <mergeCell ref="A3:D3"/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5FE7C-FF24-4727-9F64-7977F501D721}">
  <dimension ref="A1:H50"/>
  <sheetViews>
    <sheetView workbookViewId="0">
      <selection activeCell="G29" sqref="G29"/>
    </sheetView>
  </sheetViews>
  <sheetFormatPr defaultRowHeight="15" x14ac:dyDescent="0.25"/>
  <cols>
    <col min="1" max="1" width="5.140625" style="8" customWidth="1"/>
    <col min="2" max="2" width="26.7109375" style="8" customWidth="1"/>
    <col min="3" max="3" width="42.42578125" style="8" customWidth="1"/>
    <col min="4" max="4" width="13.28515625" style="8" customWidth="1"/>
    <col min="5" max="5" width="13.7109375" style="8" customWidth="1"/>
    <col min="6" max="6" width="14" style="8" customWidth="1"/>
    <col min="7" max="7" width="13.5703125" style="8" customWidth="1"/>
    <col min="8" max="8" width="17" style="8" customWidth="1"/>
    <col min="9" max="16384" width="9.140625" style="8"/>
  </cols>
  <sheetData>
    <row r="1" spans="1:8" x14ac:dyDescent="0.25">
      <c r="A1" s="124"/>
      <c r="B1" s="125"/>
      <c r="C1" s="126"/>
      <c r="D1" s="127"/>
      <c r="E1" s="127"/>
      <c r="F1" s="128"/>
      <c r="G1" s="127"/>
      <c r="H1" s="127"/>
    </row>
    <row r="2" spans="1:8" ht="15" customHeight="1" x14ac:dyDescent="0.25">
      <c r="A2" s="129"/>
      <c r="B2" s="129"/>
      <c r="C2" s="130"/>
      <c r="D2" s="131"/>
      <c r="E2" s="132" t="s">
        <v>228</v>
      </c>
      <c r="F2" s="132"/>
      <c r="G2" s="133"/>
      <c r="H2" s="133"/>
    </row>
    <row r="3" spans="1:8" ht="24.75" customHeight="1" x14ac:dyDescent="0.25">
      <c r="A3" s="131"/>
      <c r="B3" s="131"/>
      <c r="C3" s="131"/>
      <c r="D3" s="131"/>
      <c r="E3" s="134" t="s">
        <v>229</v>
      </c>
      <c r="F3" s="134"/>
      <c r="G3" s="134"/>
      <c r="H3" s="134"/>
    </row>
    <row r="4" spans="1:8" ht="15" customHeight="1" x14ac:dyDescent="0.25">
      <c r="A4" s="135"/>
      <c r="B4" s="135"/>
      <c r="C4" s="130"/>
      <c r="D4" s="130"/>
      <c r="E4" s="136" t="s">
        <v>230</v>
      </c>
      <c r="F4" s="136"/>
      <c r="G4" s="136"/>
      <c r="H4" s="136"/>
    </row>
    <row r="5" spans="1:8" x14ac:dyDescent="0.25">
      <c r="A5" s="137"/>
      <c r="B5" s="137"/>
      <c r="C5" s="137"/>
      <c r="D5" s="138"/>
      <c r="E5" s="138"/>
      <c r="F5" s="139"/>
      <c r="G5" s="139"/>
      <c r="H5" s="139"/>
    </row>
    <row r="6" spans="1:8" x14ac:dyDescent="0.25">
      <c r="A6" s="124"/>
      <c r="B6" s="125"/>
      <c r="C6" s="126"/>
      <c r="D6" s="127"/>
      <c r="E6" s="127"/>
      <c r="F6" s="128"/>
      <c r="G6" s="127"/>
      <c r="H6" s="127"/>
    </row>
    <row r="7" spans="1:8" x14ac:dyDescent="0.25">
      <c r="A7" s="124"/>
      <c r="B7" s="125"/>
      <c r="C7" s="126"/>
      <c r="D7" s="140"/>
      <c r="E7" s="140"/>
      <c r="F7" s="140"/>
      <c r="G7" s="140"/>
      <c r="H7" s="141"/>
    </row>
    <row r="8" spans="1:8" x14ac:dyDescent="0.25">
      <c r="A8" s="124"/>
      <c r="B8" s="125"/>
      <c r="C8" s="126"/>
      <c r="D8" s="140"/>
      <c r="E8" s="140"/>
      <c r="F8" s="140"/>
      <c r="G8" s="140"/>
      <c r="H8" s="141"/>
    </row>
    <row r="9" spans="1:8" x14ac:dyDescent="0.25">
      <c r="A9" s="124"/>
      <c r="B9" s="125" t="s">
        <v>231</v>
      </c>
      <c r="C9" s="142" t="s">
        <v>232</v>
      </c>
      <c r="D9" s="142"/>
      <c r="E9" s="142"/>
      <c r="F9" s="142"/>
      <c r="G9" s="142"/>
      <c r="H9" s="140"/>
    </row>
    <row r="10" spans="1:8" x14ac:dyDescent="0.25">
      <c r="A10" s="124"/>
      <c r="B10" s="125"/>
      <c r="C10" s="126"/>
      <c r="D10" s="143" t="s">
        <v>233</v>
      </c>
      <c r="E10" s="127"/>
      <c r="F10" s="140"/>
      <c r="G10" s="140"/>
      <c r="H10" s="140"/>
    </row>
    <row r="11" spans="1:8" x14ac:dyDescent="0.25">
      <c r="A11" s="124"/>
      <c r="B11" s="125"/>
      <c r="C11" s="126"/>
      <c r="D11" s="140"/>
      <c r="E11" s="143"/>
      <c r="F11" s="140"/>
      <c r="G11" s="140"/>
      <c r="H11" s="140"/>
    </row>
    <row r="12" spans="1:8" x14ac:dyDescent="0.25">
      <c r="A12" s="124"/>
      <c r="B12" s="125" t="s">
        <v>234</v>
      </c>
      <c r="C12" s="126"/>
      <c r="D12" s="144">
        <f>H48</f>
        <v>12591.420000011189</v>
      </c>
      <c r="E12" s="140" t="s">
        <v>31</v>
      </c>
      <c r="F12" s="140"/>
      <c r="G12" s="140"/>
      <c r="H12" s="140"/>
    </row>
    <row r="13" spans="1:8" x14ac:dyDescent="0.25">
      <c r="A13" s="145"/>
      <c r="B13" s="146"/>
      <c r="C13" s="147"/>
      <c r="D13" s="128"/>
      <c r="E13" s="128"/>
      <c r="F13" s="128"/>
      <c r="G13" s="148"/>
      <c r="H13" s="148"/>
    </row>
    <row r="14" spans="1:8" x14ac:dyDescent="0.25">
      <c r="A14" s="145"/>
      <c r="B14" s="146"/>
      <c r="C14" s="147"/>
      <c r="D14" s="149" t="s">
        <v>235</v>
      </c>
      <c r="E14" s="128"/>
      <c r="F14" s="148"/>
      <c r="G14" s="148"/>
      <c r="H14" s="148"/>
    </row>
    <row r="15" spans="1:8" ht="24" customHeight="1" x14ac:dyDescent="0.25">
      <c r="A15" s="150" t="str">
        <f>комплекс1!A20</f>
        <v>Установка (замена) интеллектуального 1Ф ПУ потребителей (ФЛ) на готовом основании на территории Ленинградской области</v>
      </c>
      <c r="B15" s="150"/>
      <c r="C15" s="150"/>
      <c r="D15" s="150"/>
      <c r="E15" s="150"/>
      <c r="F15" s="150"/>
      <c r="G15" s="150"/>
      <c r="H15" s="150"/>
    </row>
    <row r="16" spans="1:8" x14ac:dyDescent="0.25">
      <c r="A16" s="147"/>
      <c r="B16" s="151" t="s">
        <v>236</v>
      </c>
      <c r="C16" s="151"/>
      <c r="D16" s="128"/>
      <c r="E16" s="148"/>
      <c r="F16" s="148"/>
      <c r="G16" s="148"/>
      <c r="H16" s="148"/>
    </row>
    <row r="17" spans="1:8" x14ac:dyDescent="0.25">
      <c r="A17" s="152" t="s">
        <v>237</v>
      </c>
      <c r="B17" s="153" t="s">
        <v>238</v>
      </c>
      <c r="C17" s="152" t="s">
        <v>239</v>
      </c>
      <c r="D17" s="154" t="s">
        <v>47</v>
      </c>
      <c r="E17" s="154"/>
      <c r="F17" s="154"/>
      <c r="G17" s="154"/>
      <c r="H17" s="155" t="s">
        <v>240</v>
      </c>
    </row>
    <row r="18" spans="1:8" x14ac:dyDescent="0.25">
      <c r="A18" s="152"/>
      <c r="B18" s="153"/>
      <c r="C18" s="152"/>
      <c r="D18" s="155" t="s">
        <v>241</v>
      </c>
      <c r="E18" s="155" t="s">
        <v>242</v>
      </c>
      <c r="F18" s="155" t="s">
        <v>243</v>
      </c>
      <c r="G18" s="155" t="s">
        <v>244</v>
      </c>
      <c r="H18" s="155"/>
    </row>
    <row r="19" spans="1:8" x14ac:dyDescent="0.25">
      <c r="A19" s="152"/>
      <c r="B19" s="153"/>
      <c r="C19" s="152"/>
      <c r="D19" s="155"/>
      <c r="E19" s="155"/>
      <c r="F19" s="155"/>
      <c r="G19" s="155"/>
      <c r="H19" s="155"/>
    </row>
    <row r="20" spans="1:8" x14ac:dyDescent="0.25">
      <c r="A20" s="152"/>
      <c r="B20" s="153"/>
      <c r="C20" s="152"/>
      <c r="D20" s="155"/>
      <c r="E20" s="155"/>
      <c r="F20" s="155"/>
      <c r="G20" s="155"/>
      <c r="H20" s="155"/>
    </row>
    <row r="21" spans="1:8" x14ac:dyDescent="0.25">
      <c r="A21" s="156">
        <v>1</v>
      </c>
      <c r="B21" s="157">
        <v>2</v>
      </c>
      <c r="C21" s="156">
        <v>3</v>
      </c>
      <c r="D21" s="156">
        <v>4</v>
      </c>
      <c r="E21" s="156">
        <v>5</v>
      </c>
      <c r="F21" s="156">
        <v>6</v>
      </c>
      <c r="G21" s="156">
        <v>7</v>
      </c>
      <c r="H21" s="156">
        <v>8</v>
      </c>
    </row>
    <row r="22" spans="1:8" x14ac:dyDescent="0.25">
      <c r="A22" s="158" t="s">
        <v>245</v>
      </c>
      <c r="B22" s="158"/>
      <c r="C22" s="158"/>
      <c r="D22" s="158"/>
      <c r="E22" s="158"/>
      <c r="F22" s="158"/>
      <c r="G22" s="158"/>
      <c r="H22" s="158"/>
    </row>
    <row r="23" spans="1:8" ht="30" x14ac:dyDescent="0.25">
      <c r="A23" s="159">
        <v>1</v>
      </c>
      <c r="B23" s="160" t="s">
        <v>246</v>
      </c>
      <c r="C23" s="161" t="s">
        <v>247</v>
      </c>
      <c r="D23" s="162">
        <f>комплекс1!$P$202*комплекс1!$O$228</f>
        <v>41.895161980293004</v>
      </c>
      <c r="E23" s="162">
        <f>комплекс1!$P$209*комплекс1!$O$228</f>
        <v>383.36330860632006</v>
      </c>
      <c r="F23" s="163"/>
      <c r="G23" s="163"/>
      <c r="H23" s="164">
        <f>SUM(D23:G23)</f>
        <v>425.25847058661304</v>
      </c>
    </row>
    <row r="24" spans="1:8" ht="30" x14ac:dyDescent="0.25">
      <c r="A24" s="159">
        <v>2</v>
      </c>
      <c r="B24" s="160" t="str">
        <f>B23</f>
        <v>Локальный сметный расчет (смета) № 1.1-01-01</v>
      </c>
      <c r="C24" s="161" t="s">
        <v>248</v>
      </c>
      <c r="D24" s="162"/>
      <c r="E24" s="162"/>
      <c r="F24" s="163">
        <f>комплекс1!P217</f>
        <v>9110.75</v>
      </c>
      <c r="G24" s="163"/>
      <c r="H24" s="164">
        <f t="shared" ref="H24:H25" si="0">SUM(D24:G24)</f>
        <v>9110.75</v>
      </c>
    </row>
    <row r="25" spans="1:8" ht="30" x14ac:dyDescent="0.25">
      <c r="A25" s="159">
        <v>3</v>
      </c>
      <c r="B25" s="160" t="str">
        <f>B24</f>
        <v>Локальный сметный расчет (смета) № 1.1-01-01</v>
      </c>
      <c r="C25" s="161" t="s">
        <v>249</v>
      </c>
      <c r="D25" s="162"/>
      <c r="E25" s="162"/>
      <c r="F25" s="163"/>
      <c r="G25" s="162">
        <f>комплекс1!$P$219*комплекс1!$O$228</f>
        <v>651.251529422712</v>
      </c>
      <c r="H25" s="164">
        <f t="shared" si="0"/>
        <v>651.251529422712</v>
      </c>
    </row>
    <row r="26" spans="1:8" x14ac:dyDescent="0.25">
      <c r="A26" s="165"/>
      <c r="B26" s="165"/>
      <c r="C26" s="166" t="s">
        <v>250</v>
      </c>
      <c r="D26" s="167">
        <f>SUM(D23:D25)</f>
        <v>41.895161980293004</v>
      </c>
      <c r="E26" s="167">
        <f t="shared" ref="E26:H26" si="1">SUM(E23:E25)</f>
        <v>383.36330860632006</v>
      </c>
      <c r="F26" s="167">
        <f t="shared" si="1"/>
        <v>9110.75</v>
      </c>
      <c r="G26" s="167">
        <f t="shared" si="1"/>
        <v>651.251529422712</v>
      </c>
      <c r="H26" s="167">
        <f t="shared" si="1"/>
        <v>10187.260000009326</v>
      </c>
    </row>
    <row r="27" spans="1:8" x14ac:dyDescent="0.25">
      <c r="A27" s="157"/>
      <c r="B27" s="157"/>
      <c r="C27" s="166" t="s">
        <v>251</v>
      </c>
      <c r="D27" s="167">
        <f>D26</f>
        <v>41.895161980293004</v>
      </c>
      <c r="E27" s="167">
        <f>E26</f>
        <v>383.36330860632006</v>
      </c>
      <c r="F27" s="167">
        <f>F26</f>
        <v>9110.75</v>
      </c>
      <c r="G27" s="167">
        <f>G26</f>
        <v>651.251529422712</v>
      </c>
      <c r="H27" s="167">
        <f>SUM(D27:G27)</f>
        <v>10187.260000009326</v>
      </c>
    </row>
    <row r="28" spans="1:8" x14ac:dyDescent="0.25">
      <c r="A28" s="158" t="s">
        <v>252</v>
      </c>
      <c r="B28" s="158"/>
      <c r="C28" s="158"/>
      <c r="D28" s="158"/>
      <c r="E28" s="158"/>
      <c r="F28" s="158"/>
      <c r="G28" s="158"/>
      <c r="H28" s="158"/>
    </row>
    <row r="29" spans="1:8" ht="30" x14ac:dyDescent="0.25">
      <c r="A29" s="168">
        <v>4</v>
      </c>
      <c r="B29" s="160" t="s">
        <v>253</v>
      </c>
      <c r="C29" s="169" t="s">
        <v>254</v>
      </c>
      <c r="D29" s="164"/>
      <c r="E29" s="164"/>
      <c r="F29" s="164"/>
      <c r="G29" s="164">
        <f>комплекс2!P66</f>
        <v>305.58999999999997</v>
      </c>
      <c r="H29" s="164">
        <f t="shared" ref="H29" si="2">SUM(D29:G29)</f>
        <v>305.58999999999997</v>
      </c>
    </row>
    <row r="30" spans="1:8" ht="30" x14ac:dyDescent="0.25">
      <c r="A30" s="168">
        <v>5</v>
      </c>
      <c r="B30" s="169" t="s">
        <v>255</v>
      </c>
      <c r="C30" s="169" t="s">
        <v>256</v>
      </c>
      <c r="D30" s="164"/>
      <c r="E30" s="164">
        <v>0</v>
      </c>
      <c r="F30" s="164"/>
      <c r="G30" s="164"/>
      <c r="H30" s="164">
        <v>0</v>
      </c>
    </row>
    <row r="31" spans="1:8" x14ac:dyDescent="0.25">
      <c r="A31" s="168"/>
      <c r="B31" s="170"/>
      <c r="C31" s="171" t="s">
        <v>257</v>
      </c>
      <c r="D31" s="167">
        <f>SUM(D29:D30)</f>
        <v>0</v>
      </c>
      <c r="E31" s="167">
        <f>SUM(E29:E30)</f>
        <v>0</v>
      </c>
      <c r="F31" s="167">
        <f>SUM(F29:F30)</f>
        <v>0</v>
      </c>
      <c r="G31" s="167">
        <f>SUM(G29:G30)</f>
        <v>305.58999999999997</v>
      </c>
      <c r="H31" s="167">
        <f>SUM(H29:H30)</f>
        <v>305.58999999999997</v>
      </c>
    </row>
    <row r="32" spans="1:8" x14ac:dyDescent="0.25">
      <c r="A32" s="172"/>
      <c r="B32" s="173"/>
      <c r="C32" s="166" t="s">
        <v>258</v>
      </c>
      <c r="D32" s="167">
        <f>D27+D31</f>
        <v>41.895161980293004</v>
      </c>
      <c r="E32" s="167">
        <f>E27+E31</f>
        <v>383.36330860632006</v>
      </c>
      <c r="F32" s="167">
        <f>F27+F31</f>
        <v>9110.75</v>
      </c>
      <c r="G32" s="167">
        <f>G27+G31</f>
        <v>956.84152942271203</v>
      </c>
      <c r="H32" s="167">
        <f>SUM(D32:G32)</f>
        <v>10492.850000009326</v>
      </c>
    </row>
    <row r="33" spans="1:8" x14ac:dyDescent="0.25">
      <c r="A33" s="158" t="s">
        <v>259</v>
      </c>
      <c r="B33" s="158"/>
      <c r="C33" s="158"/>
      <c r="D33" s="158"/>
      <c r="E33" s="158"/>
      <c r="F33" s="158"/>
      <c r="G33" s="158"/>
      <c r="H33" s="158"/>
    </row>
    <row r="34" spans="1:8" ht="30" x14ac:dyDescent="0.25">
      <c r="A34" s="168">
        <v>6</v>
      </c>
      <c r="B34" s="174" t="s">
        <v>260</v>
      </c>
      <c r="C34" s="169" t="s">
        <v>261</v>
      </c>
      <c r="D34" s="175"/>
      <c r="E34" s="175"/>
      <c r="F34" s="175"/>
      <c r="G34" s="176">
        <v>0</v>
      </c>
      <c r="H34" s="176">
        <f>SUM(G34)</f>
        <v>0</v>
      </c>
    </row>
    <row r="35" spans="1:8" x14ac:dyDescent="0.25">
      <c r="A35" s="168">
        <v>7</v>
      </c>
      <c r="B35" s="174"/>
      <c r="C35" s="169"/>
      <c r="D35" s="175"/>
      <c r="E35" s="175"/>
      <c r="F35" s="175"/>
      <c r="G35" s="176"/>
      <c r="H35" s="176">
        <v>0</v>
      </c>
    </row>
    <row r="36" spans="1:8" x14ac:dyDescent="0.25">
      <c r="A36" s="168"/>
      <c r="B36" s="174"/>
      <c r="C36" s="171" t="s">
        <v>262</v>
      </c>
      <c r="D36" s="175">
        <f>D34+D35</f>
        <v>0</v>
      </c>
      <c r="E36" s="175">
        <f>E34+E35</f>
        <v>0</v>
      </c>
      <c r="F36" s="175">
        <f>F34+F35</f>
        <v>0</v>
      </c>
      <c r="G36" s="176">
        <f>G34+G35</f>
        <v>0</v>
      </c>
      <c r="H36" s="176">
        <f>SUM(D36:G36)</f>
        <v>0</v>
      </c>
    </row>
    <row r="37" spans="1:8" x14ac:dyDescent="0.25">
      <c r="A37" s="156"/>
      <c r="B37" s="157"/>
      <c r="C37" s="166" t="s">
        <v>263</v>
      </c>
      <c r="D37" s="177">
        <f>D36+D32</f>
        <v>41.895161980293004</v>
      </c>
      <c r="E37" s="177">
        <f>E32+E36</f>
        <v>383.36330860632006</v>
      </c>
      <c r="F37" s="177">
        <f>F32+F36</f>
        <v>9110.75</v>
      </c>
      <c r="G37" s="177">
        <f>G32+G36</f>
        <v>956.84152942271203</v>
      </c>
      <c r="H37" s="177">
        <f>SUM(D37:G37)</f>
        <v>10492.850000009326</v>
      </c>
    </row>
    <row r="38" spans="1:8" x14ac:dyDescent="0.25">
      <c r="A38" s="158" t="s">
        <v>264</v>
      </c>
      <c r="B38" s="158"/>
      <c r="C38" s="158"/>
      <c r="D38" s="158"/>
      <c r="E38" s="158"/>
      <c r="F38" s="158"/>
      <c r="G38" s="158"/>
      <c r="H38" s="158"/>
    </row>
    <row r="39" spans="1:8" x14ac:dyDescent="0.25">
      <c r="A39" s="156">
        <v>8</v>
      </c>
      <c r="B39" s="174"/>
      <c r="C39" s="169"/>
      <c r="D39" s="167"/>
      <c r="E39" s="167"/>
      <c r="F39" s="167"/>
      <c r="G39" s="176"/>
      <c r="H39" s="167">
        <f>SUM(D39:G39)</f>
        <v>0</v>
      </c>
    </row>
    <row r="40" spans="1:8" x14ac:dyDescent="0.25">
      <c r="A40" s="156"/>
      <c r="B40" s="170"/>
      <c r="C40" s="166" t="s">
        <v>265</v>
      </c>
      <c r="D40" s="167">
        <f>SUM(D39:D39)</f>
        <v>0</v>
      </c>
      <c r="E40" s="167">
        <f>SUM(E39:E39)</f>
        <v>0</v>
      </c>
      <c r="F40" s="167">
        <f>SUM(F39:F39)</f>
        <v>0</v>
      </c>
      <c r="G40" s="167">
        <f>SUM(G39:G39)</f>
        <v>0</v>
      </c>
      <c r="H40" s="167">
        <f>SUM(D40:G40)</f>
        <v>0</v>
      </c>
    </row>
    <row r="41" spans="1:8" x14ac:dyDescent="0.25">
      <c r="A41" s="156"/>
      <c r="B41" s="170"/>
      <c r="C41" s="166" t="s">
        <v>266</v>
      </c>
      <c r="D41" s="167">
        <f>D37+D40</f>
        <v>41.895161980293004</v>
      </c>
      <c r="E41" s="167">
        <f>E37+E40</f>
        <v>383.36330860632006</v>
      </c>
      <c r="F41" s="167">
        <f>F37+F40</f>
        <v>9110.75</v>
      </c>
      <c r="G41" s="167">
        <f>G37+G40</f>
        <v>956.84152942271203</v>
      </c>
      <c r="H41" s="167">
        <f>SUM(D41:G41)</f>
        <v>10492.850000009326</v>
      </c>
    </row>
    <row r="42" spans="1:8" x14ac:dyDescent="0.25">
      <c r="A42" s="158" t="s">
        <v>267</v>
      </c>
      <c r="B42" s="158"/>
      <c r="C42" s="158"/>
      <c r="D42" s="158"/>
      <c r="E42" s="158"/>
      <c r="F42" s="158"/>
      <c r="G42" s="158"/>
      <c r="H42" s="158"/>
    </row>
    <row r="43" spans="1:8" x14ac:dyDescent="0.25">
      <c r="A43" s="168">
        <v>9</v>
      </c>
      <c r="B43" s="174"/>
      <c r="C43" s="169"/>
      <c r="D43" s="164"/>
      <c r="E43" s="164"/>
      <c r="F43" s="164"/>
      <c r="G43" s="164"/>
      <c r="H43" s="164"/>
    </row>
    <row r="44" spans="1:8" x14ac:dyDescent="0.25">
      <c r="A44" s="178"/>
      <c r="B44" s="179"/>
      <c r="C44" s="171" t="s">
        <v>268</v>
      </c>
      <c r="D44" s="180">
        <f>D41+D43</f>
        <v>41.895161980293004</v>
      </c>
      <c r="E44" s="180">
        <f>E41+E43</f>
        <v>383.36330860632006</v>
      </c>
      <c r="F44" s="180">
        <f>F41+F43</f>
        <v>9110.75</v>
      </c>
      <c r="G44" s="180">
        <f>G41+G43</f>
        <v>956.84152942271203</v>
      </c>
      <c r="H44" s="180">
        <f>SUM(D44:G44)</f>
        <v>10492.850000009326</v>
      </c>
    </row>
    <row r="45" spans="1:8" x14ac:dyDescent="0.25">
      <c r="A45" s="178"/>
      <c r="B45" s="179"/>
      <c r="C45" s="171"/>
      <c r="D45" s="181"/>
      <c r="E45" s="181"/>
      <c r="F45" s="181"/>
      <c r="G45" s="181"/>
      <c r="H45" s="181"/>
    </row>
    <row r="46" spans="1:8" x14ac:dyDescent="0.25">
      <c r="A46" s="158" t="s">
        <v>269</v>
      </c>
      <c r="B46" s="158"/>
      <c r="C46" s="158"/>
      <c r="D46" s="158"/>
      <c r="E46" s="158"/>
      <c r="F46" s="158"/>
      <c r="G46" s="158"/>
      <c r="H46" s="158"/>
    </row>
    <row r="47" spans="1:8" ht="30" x14ac:dyDescent="0.25">
      <c r="A47" s="168">
        <v>10</v>
      </c>
      <c r="B47" s="174" t="s">
        <v>270</v>
      </c>
      <c r="C47" s="169" t="s">
        <v>271</v>
      </c>
      <c r="D47" s="164">
        <f>D44*0.2</f>
        <v>8.3790323960586015</v>
      </c>
      <c r="E47" s="164">
        <f t="shared" ref="E47:G47" si="3">E44*0.2</f>
        <v>76.672661721264021</v>
      </c>
      <c r="F47" s="164">
        <f t="shared" si="3"/>
        <v>1822.15</v>
      </c>
      <c r="G47" s="164">
        <f t="shared" si="3"/>
        <v>191.36830588454242</v>
      </c>
      <c r="H47" s="164">
        <f>SUM(D47:G47)</f>
        <v>2098.5700000018651</v>
      </c>
    </row>
    <row r="48" spans="1:8" x14ac:dyDescent="0.25">
      <c r="A48" s="156"/>
      <c r="B48" s="182"/>
      <c r="C48" s="171" t="s">
        <v>272</v>
      </c>
      <c r="D48" s="180">
        <f>D47+D44</f>
        <v>50.274194376351602</v>
      </c>
      <c r="E48" s="180">
        <f>E47+E44</f>
        <v>460.0359703275841</v>
      </c>
      <c r="F48" s="180">
        <f>F47+F44</f>
        <v>10932.9</v>
      </c>
      <c r="G48" s="180">
        <f>G47+G44</f>
        <v>1148.2098353072545</v>
      </c>
      <c r="H48" s="180">
        <f>SUM(D48:G48)</f>
        <v>12591.420000011189</v>
      </c>
    </row>
    <row r="49" spans="1:8" ht="28.5" x14ac:dyDescent="0.25">
      <c r="A49" s="156"/>
      <c r="B49" s="169"/>
      <c r="C49" s="171" t="s">
        <v>273</v>
      </c>
      <c r="D49" s="180">
        <f>D41</f>
        <v>41.895161980293004</v>
      </c>
      <c r="E49" s="180">
        <f t="shared" ref="E49:G49" si="4">E41</f>
        <v>383.36330860632006</v>
      </c>
      <c r="F49" s="180">
        <f t="shared" si="4"/>
        <v>9110.75</v>
      </c>
      <c r="G49" s="180">
        <f t="shared" si="4"/>
        <v>956.84152942271203</v>
      </c>
      <c r="H49" s="167">
        <f>SUM(D49:G49)</f>
        <v>10492.850000009326</v>
      </c>
    </row>
    <row r="50" spans="1:8" ht="28.5" x14ac:dyDescent="0.25">
      <c r="A50" s="156"/>
      <c r="B50" s="169"/>
      <c r="C50" s="171" t="s">
        <v>274</v>
      </c>
      <c r="D50" s="180">
        <f>D49*1.2</f>
        <v>50.274194376351602</v>
      </c>
      <c r="E50" s="180">
        <f>E49*1.2</f>
        <v>460.03597032758404</v>
      </c>
      <c r="F50" s="180">
        <f t="shared" ref="F50:G50" si="5">F49*1.2</f>
        <v>10932.9</v>
      </c>
      <c r="G50" s="180">
        <f t="shared" si="5"/>
        <v>1148.2098353072545</v>
      </c>
      <c r="H50" s="167">
        <f>SUM(D50:G50)</f>
        <v>12591.420000011189</v>
      </c>
    </row>
  </sheetData>
  <mergeCells count="26">
    <mergeCell ref="A33:H33"/>
    <mergeCell ref="A38:H38"/>
    <mergeCell ref="A42:H42"/>
    <mergeCell ref="A46:H46"/>
    <mergeCell ref="D18:D20"/>
    <mergeCell ref="E18:E20"/>
    <mergeCell ref="F18:F20"/>
    <mergeCell ref="G18:G20"/>
    <mergeCell ref="A22:H22"/>
    <mergeCell ref="A28:H28"/>
    <mergeCell ref="A5:C5"/>
    <mergeCell ref="F5:H5"/>
    <mergeCell ref="C9:G9"/>
    <mergeCell ref="A15:H15"/>
    <mergeCell ref="B16:C16"/>
    <mergeCell ref="A17:A20"/>
    <mergeCell ref="B17:B20"/>
    <mergeCell ref="C17:C20"/>
    <mergeCell ref="D17:G17"/>
    <mergeCell ref="H17:H20"/>
    <mergeCell ref="A2:B2"/>
    <mergeCell ref="E2:F2"/>
    <mergeCell ref="G2:H2"/>
    <mergeCell ref="E3:H3"/>
    <mergeCell ref="A4:B4"/>
    <mergeCell ref="E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40D5-5681-4AEE-91DF-76EB62194075}">
  <dimension ref="A1:R231"/>
  <sheetViews>
    <sheetView topLeftCell="A195" workbookViewId="0">
      <selection activeCell="P229" sqref="P229"/>
    </sheetView>
  </sheetViews>
  <sheetFormatPr defaultRowHeight="15" x14ac:dyDescent="0.25"/>
  <cols>
    <col min="2" max="2" width="28.570312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  <c r="Q1" s="3"/>
      <c r="R1" s="4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Q2" s="3"/>
      <c r="R2" s="4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4"/>
    </row>
    <row r="4" spans="1:18" ht="16.5" thickBot="1" x14ac:dyDescent="0.3">
      <c r="A4" s="52" t="s">
        <v>2</v>
      </c>
      <c r="B4" s="52"/>
      <c r="C4" s="52"/>
      <c r="D4" s="52"/>
      <c r="E4" s="52"/>
      <c r="F4" s="52"/>
      <c r="G4" s="53" t="s">
        <v>3</v>
      </c>
      <c r="H4" s="53"/>
      <c r="I4" s="53"/>
      <c r="J4" s="53"/>
      <c r="K4" s="53"/>
      <c r="L4" s="53"/>
      <c r="M4" s="53"/>
      <c r="N4" s="53"/>
      <c r="O4" s="53"/>
      <c r="P4" s="53"/>
      <c r="Q4" s="3"/>
      <c r="R4" s="4"/>
    </row>
    <row r="5" spans="1:18" ht="45" customHeight="1" thickBot="1" x14ac:dyDescent="0.3">
      <c r="A5" s="52" t="s">
        <v>4</v>
      </c>
      <c r="B5" s="52"/>
      <c r="C5" s="52"/>
      <c r="D5" s="52"/>
      <c r="E5" s="52"/>
      <c r="F5" s="52"/>
      <c r="G5" s="54" t="s">
        <v>5</v>
      </c>
      <c r="H5" s="54"/>
      <c r="I5" s="54"/>
      <c r="J5" s="54"/>
      <c r="K5" s="54"/>
      <c r="L5" s="54"/>
      <c r="M5" s="54"/>
      <c r="N5" s="54"/>
      <c r="O5" s="54"/>
      <c r="P5" s="54"/>
      <c r="Q5" s="3"/>
      <c r="R5" s="4"/>
    </row>
    <row r="6" spans="1:18" ht="78.75" customHeight="1" thickBot="1" x14ac:dyDescent="0.3">
      <c r="A6" s="52" t="s">
        <v>6</v>
      </c>
      <c r="B6" s="52"/>
      <c r="C6" s="52"/>
      <c r="D6" s="52"/>
      <c r="E6" s="52"/>
      <c r="F6" s="52"/>
      <c r="G6" s="54" t="s">
        <v>7</v>
      </c>
      <c r="H6" s="54"/>
      <c r="I6" s="54"/>
      <c r="J6" s="54"/>
      <c r="K6" s="54"/>
      <c r="L6" s="54"/>
      <c r="M6" s="54"/>
      <c r="N6" s="54"/>
      <c r="O6" s="54"/>
      <c r="P6" s="54"/>
      <c r="Q6" s="3"/>
      <c r="R6" s="4"/>
    </row>
    <row r="7" spans="1:18" ht="90" customHeight="1" thickBot="1" x14ac:dyDescent="0.3">
      <c r="A7" s="52" t="s">
        <v>8</v>
      </c>
      <c r="B7" s="52"/>
      <c r="C7" s="52"/>
      <c r="D7" s="52"/>
      <c r="E7" s="52"/>
      <c r="F7" s="52"/>
      <c r="G7" s="54" t="s">
        <v>9</v>
      </c>
      <c r="H7" s="54"/>
      <c r="I7" s="54"/>
      <c r="J7" s="54"/>
      <c r="K7" s="54"/>
      <c r="L7" s="54"/>
      <c r="M7" s="54"/>
      <c r="N7" s="54"/>
      <c r="O7" s="54"/>
      <c r="P7" s="54"/>
      <c r="Q7" s="3"/>
      <c r="R7" s="4"/>
    </row>
    <row r="8" spans="1:18" ht="45" customHeight="1" thickBot="1" x14ac:dyDescent="0.3">
      <c r="A8" s="52" t="s">
        <v>10</v>
      </c>
      <c r="B8" s="52"/>
      <c r="C8" s="52"/>
      <c r="D8" s="52"/>
      <c r="E8" s="52"/>
      <c r="F8" s="52"/>
      <c r="G8" s="54" t="s">
        <v>11</v>
      </c>
      <c r="H8" s="54"/>
      <c r="I8" s="54"/>
      <c r="J8" s="54"/>
      <c r="K8" s="54"/>
      <c r="L8" s="54"/>
      <c r="M8" s="54"/>
      <c r="N8" s="54"/>
      <c r="O8" s="54"/>
      <c r="P8" s="54"/>
      <c r="Q8" s="3"/>
      <c r="R8" s="4"/>
    </row>
    <row r="9" spans="1:18" ht="16.5" thickBot="1" x14ac:dyDescent="0.3">
      <c r="A9" s="52" t="s">
        <v>12</v>
      </c>
      <c r="B9" s="52"/>
      <c r="C9" s="52"/>
      <c r="D9" s="52"/>
      <c r="E9" s="52"/>
      <c r="F9" s="52"/>
      <c r="G9" s="54"/>
      <c r="H9" s="54"/>
      <c r="I9" s="54"/>
      <c r="J9" s="54"/>
      <c r="K9" s="54"/>
      <c r="L9" s="54"/>
      <c r="M9" s="54"/>
      <c r="N9" s="54"/>
      <c r="O9" s="54"/>
      <c r="P9" s="54"/>
      <c r="Q9" s="3"/>
      <c r="R9" s="4"/>
    </row>
    <row r="10" spans="1:18" ht="16.5" thickBot="1" x14ac:dyDescent="0.3">
      <c r="A10" s="52" t="s">
        <v>13</v>
      </c>
      <c r="B10" s="52"/>
      <c r="C10" s="52"/>
      <c r="D10" s="52"/>
      <c r="E10" s="52"/>
      <c r="F10" s="52"/>
      <c r="G10" s="54" t="s">
        <v>14</v>
      </c>
      <c r="H10" s="54"/>
      <c r="I10" s="54"/>
      <c r="J10" s="54"/>
      <c r="K10" s="54"/>
      <c r="L10" s="54"/>
      <c r="M10" s="54"/>
      <c r="N10" s="54"/>
      <c r="O10" s="54"/>
      <c r="P10" s="54"/>
      <c r="Q10" s="3"/>
      <c r="R10" s="4"/>
    </row>
    <row r="11" spans="1:18" ht="16.5" thickBot="1" x14ac:dyDescent="0.3">
      <c r="A11" s="52" t="s">
        <v>15</v>
      </c>
      <c r="B11" s="52"/>
      <c r="C11" s="52"/>
      <c r="D11" s="52"/>
      <c r="E11" s="52"/>
      <c r="F11" s="52"/>
      <c r="G11" s="54" t="s">
        <v>16</v>
      </c>
      <c r="H11" s="54"/>
      <c r="I11" s="54"/>
      <c r="J11" s="54"/>
      <c r="K11" s="54"/>
      <c r="L11" s="54"/>
      <c r="M11" s="54"/>
      <c r="N11" s="54"/>
      <c r="O11" s="54"/>
      <c r="P11" s="54"/>
      <c r="Q11" s="3"/>
      <c r="R11" s="4"/>
    </row>
    <row r="12" spans="1:18" ht="15.75" x14ac:dyDescent="0.25">
      <c r="A12" s="1"/>
      <c r="B12" s="1"/>
      <c r="C12" s="1"/>
      <c r="D12" s="1"/>
      <c r="E12" s="1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  <c r="R12" s="4"/>
    </row>
    <row r="13" spans="1:18" ht="33.75" customHeight="1" thickBot="1" x14ac:dyDescent="0.3">
      <c r="A13" s="55" t="s">
        <v>17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3"/>
      <c r="R13" s="4"/>
    </row>
    <row r="14" spans="1:18" ht="15.75" x14ac:dyDescent="0.25">
      <c r="A14" s="56" t="s">
        <v>18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3"/>
      <c r="R14" s="4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3"/>
      <c r="R15" s="4"/>
    </row>
    <row r="16" spans="1:18" ht="16.5" thickBot="1" x14ac:dyDescent="0.3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3"/>
      <c r="R16" s="4"/>
    </row>
    <row r="17" spans="1:18" ht="15.75" x14ac:dyDescent="0.25">
      <c r="A17" s="56" t="s">
        <v>19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3"/>
      <c r="R17" s="4"/>
    </row>
    <row r="18" spans="1:18" ht="18" x14ac:dyDescent="0.25">
      <c r="A18" s="57" t="s">
        <v>20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3"/>
      <c r="R18" s="4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3"/>
      <c r="R19" s="4"/>
    </row>
    <row r="20" spans="1:18" ht="16.5" thickBot="1" x14ac:dyDescent="0.3">
      <c r="A20" s="55" t="s">
        <v>21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3"/>
      <c r="R20" s="4"/>
    </row>
    <row r="21" spans="1:18" ht="15.75" x14ac:dyDescent="0.25">
      <c r="A21" s="56" t="s">
        <v>22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3"/>
      <c r="R21" s="4"/>
    </row>
    <row r="22" spans="1:18" ht="16.5" thickBot="1" x14ac:dyDescent="0.3">
      <c r="A22" s="6" t="s">
        <v>23</v>
      </c>
      <c r="B22" s="9" t="s">
        <v>24</v>
      </c>
      <c r="C22" s="10" t="s">
        <v>25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3"/>
      <c r="R22" s="4"/>
    </row>
    <row r="23" spans="1:18" ht="16.5" thickBot="1" x14ac:dyDescent="0.3">
      <c r="A23" s="6" t="s">
        <v>26</v>
      </c>
      <c r="B23" s="53"/>
      <c r="C23" s="53"/>
      <c r="D23" s="53"/>
      <c r="E23" s="53"/>
      <c r="F23" s="53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3"/>
      <c r="R23" s="4"/>
    </row>
    <row r="24" spans="1:18" ht="15.75" x14ac:dyDescent="0.25">
      <c r="A24" s="1"/>
      <c r="B24" s="56" t="s">
        <v>27</v>
      </c>
      <c r="C24" s="56"/>
      <c r="D24" s="56"/>
      <c r="E24" s="56"/>
      <c r="F24" s="56"/>
      <c r="G24" s="1"/>
      <c r="H24" s="1"/>
      <c r="I24" s="1"/>
      <c r="J24" s="1"/>
      <c r="K24" s="1"/>
      <c r="L24" s="1"/>
      <c r="M24" s="1"/>
      <c r="N24" s="1"/>
      <c r="O24" s="5"/>
      <c r="P24" s="1"/>
      <c r="Q24" s="3"/>
      <c r="R24" s="4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4"/>
    </row>
    <row r="26" spans="1:18" ht="16.5" thickBot="1" x14ac:dyDescent="0.3">
      <c r="A26" s="58" t="s">
        <v>28</v>
      </c>
      <c r="B26" s="58"/>
      <c r="C26" s="53" t="s">
        <v>29</v>
      </c>
      <c r="D26" s="53"/>
      <c r="E26" s="53"/>
      <c r="F26" s="53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3"/>
      <c r="R26" s="4"/>
    </row>
    <row r="27" spans="1:18" ht="15.75" x14ac:dyDescent="0.25">
      <c r="A27" s="1"/>
      <c r="B27" s="1"/>
      <c r="C27" s="6"/>
      <c r="D27" s="13"/>
      <c r="E27" s="13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3"/>
      <c r="R27" s="4"/>
    </row>
    <row r="28" spans="1:18" ht="16.5" thickBot="1" x14ac:dyDescent="0.3">
      <c r="A28" s="58" t="s">
        <v>30</v>
      </c>
      <c r="B28" s="58"/>
      <c r="C28" s="14"/>
      <c r="D28" s="15">
        <v>15.76</v>
      </c>
      <c r="E28" s="6" t="s">
        <v>31</v>
      </c>
      <c r="F28" s="1"/>
      <c r="G28" s="1"/>
      <c r="H28" s="1"/>
      <c r="I28" s="1"/>
      <c r="J28" s="1"/>
      <c r="K28" s="1"/>
      <c r="L28" s="1"/>
      <c r="M28" s="1"/>
      <c r="N28" s="4"/>
      <c r="O28" s="4"/>
      <c r="P28" s="1"/>
      <c r="Q28" s="3"/>
      <c r="R28" s="4"/>
    </row>
    <row r="29" spans="1:18" ht="15.75" x14ac:dyDescent="0.25">
      <c r="A29" s="1"/>
      <c r="B29" s="16" t="s">
        <v>32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3"/>
      <c r="R29" s="4"/>
    </row>
    <row r="30" spans="1:18" ht="16.5" thickBot="1" x14ac:dyDescent="0.3">
      <c r="A30" s="1"/>
      <c r="B30" s="12" t="s">
        <v>33</v>
      </c>
      <c r="C30" s="14"/>
      <c r="D30" s="15">
        <v>0.26</v>
      </c>
      <c r="E30" s="6" t="s">
        <v>31</v>
      </c>
      <c r="F30" s="1"/>
      <c r="G30" s="1"/>
      <c r="H30" s="1"/>
      <c r="I30" s="1"/>
      <c r="J30" s="1"/>
      <c r="K30" s="59" t="s">
        <v>34</v>
      </c>
      <c r="L30" s="59"/>
      <c r="M30" s="1"/>
      <c r="N30" s="17"/>
      <c r="O30" s="15">
        <v>2.84</v>
      </c>
      <c r="P30" s="6" t="s">
        <v>31</v>
      </c>
      <c r="Q30" s="3"/>
      <c r="R30" s="4"/>
    </row>
    <row r="31" spans="1:18" ht="16.5" thickBot="1" x14ac:dyDescent="0.3">
      <c r="A31" s="1"/>
      <c r="B31" s="12" t="s">
        <v>35</v>
      </c>
      <c r="C31" s="14"/>
      <c r="D31" s="15">
        <v>2.37</v>
      </c>
      <c r="E31" s="6" t="s">
        <v>31</v>
      </c>
      <c r="F31" s="1"/>
      <c r="G31" s="1"/>
      <c r="H31" s="1"/>
      <c r="I31" s="1"/>
      <c r="J31" s="1"/>
      <c r="K31" s="59" t="s">
        <v>36</v>
      </c>
      <c r="L31" s="59"/>
      <c r="M31" s="1"/>
      <c r="N31" s="17"/>
      <c r="O31" s="15">
        <v>0.01</v>
      </c>
      <c r="P31" s="6" t="s">
        <v>31</v>
      </c>
      <c r="Q31" s="3"/>
      <c r="R31" s="4"/>
    </row>
    <row r="32" spans="1:18" ht="16.5" thickBot="1" x14ac:dyDescent="0.3">
      <c r="A32" s="1"/>
      <c r="B32" s="12" t="s">
        <v>37</v>
      </c>
      <c r="C32" s="14"/>
      <c r="D32" s="15">
        <v>9.11</v>
      </c>
      <c r="E32" s="6" t="s">
        <v>31</v>
      </c>
      <c r="F32" s="1"/>
      <c r="G32" s="1"/>
      <c r="H32" s="1"/>
      <c r="I32" s="1"/>
      <c r="J32" s="1"/>
      <c r="K32" s="59" t="s">
        <v>38</v>
      </c>
      <c r="L32" s="59"/>
      <c r="M32" s="1"/>
      <c r="N32" s="15"/>
      <c r="O32" s="15">
        <v>5.38</v>
      </c>
      <c r="P32" s="6" t="s">
        <v>39</v>
      </c>
      <c r="Q32" s="3"/>
      <c r="R32" s="4"/>
    </row>
    <row r="33" spans="1:18" ht="16.5" thickBot="1" x14ac:dyDescent="0.3">
      <c r="A33" s="1"/>
      <c r="B33" s="12" t="s">
        <v>40</v>
      </c>
      <c r="C33" s="14"/>
      <c r="D33" s="15">
        <v>4.0199999999999996</v>
      </c>
      <c r="E33" s="6" t="s">
        <v>31</v>
      </c>
      <c r="F33" s="1"/>
      <c r="G33" s="1"/>
      <c r="H33" s="1"/>
      <c r="I33" s="1"/>
      <c r="J33" s="1"/>
      <c r="K33" s="59" t="s">
        <v>41</v>
      </c>
      <c r="L33" s="59"/>
      <c r="M33" s="59"/>
      <c r="N33" s="15"/>
      <c r="O33" s="15">
        <v>0.02</v>
      </c>
      <c r="P33" s="6" t="s">
        <v>39</v>
      </c>
      <c r="Q33" s="3"/>
      <c r="R33" s="4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"/>
      <c r="R34" s="4"/>
    </row>
    <row r="35" spans="1:18" ht="15.75" x14ac:dyDescent="0.25">
      <c r="A35" s="60" t="s">
        <v>42</v>
      </c>
      <c r="B35" s="60" t="s">
        <v>43</v>
      </c>
      <c r="C35" s="65" t="s">
        <v>44</v>
      </c>
      <c r="D35" s="64"/>
      <c r="E35" s="64"/>
      <c r="F35" s="64"/>
      <c r="G35" s="66"/>
      <c r="H35" s="73" t="s">
        <v>45</v>
      </c>
      <c r="I35" s="65" t="s">
        <v>46</v>
      </c>
      <c r="J35" s="64"/>
      <c r="K35" s="63"/>
      <c r="L35" s="65" t="s">
        <v>47</v>
      </c>
      <c r="M35" s="64"/>
      <c r="N35" s="64"/>
      <c r="O35" s="64"/>
      <c r="P35" s="66"/>
      <c r="Q35" s="3"/>
      <c r="R35" s="4"/>
    </row>
    <row r="36" spans="1:18" ht="15.75" thickBot="1" x14ac:dyDescent="0.3">
      <c r="A36" s="61"/>
      <c r="B36" s="61"/>
      <c r="C36" s="67"/>
      <c r="D36" s="68"/>
      <c r="E36" s="68"/>
      <c r="F36" s="68"/>
      <c r="G36" s="69"/>
      <c r="H36" s="74"/>
      <c r="I36" s="76"/>
      <c r="J36" s="77"/>
      <c r="K36" s="78"/>
      <c r="L36" s="70"/>
      <c r="M36" s="71"/>
      <c r="N36" s="71"/>
      <c r="O36" s="71"/>
      <c r="P36" s="72"/>
      <c r="Q36" s="1"/>
      <c r="R36" s="4"/>
    </row>
    <row r="37" spans="1:18" ht="68.25" thickBot="1" x14ac:dyDescent="0.3">
      <c r="A37" s="62"/>
      <c r="B37" s="62"/>
      <c r="C37" s="70"/>
      <c r="D37" s="71"/>
      <c r="E37" s="71"/>
      <c r="F37" s="71"/>
      <c r="G37" s="72"/>
      <c r="H37" s="75"/>
      <c r="I37" s="19" t="s">
        <v>48</v>
      </c>
      <c r="J37" s="19" t="s">
        <v>49</v>
      </c>
      <c r="K37" s="19" t="s">
        <v>50</v>
      </c>
      <c r="L37" s="19" t="s">
        <v>51</v>
      </c>
      <c r="M37" s="19" t="s">
        <v>52</v>
      </c>
      <c r="N37" s="19" t="s">
        <v>53</v>
      </c>
      <c r="O37" s="19" t="s">
        <v>49</v>
      </c>
      <c r="P37" s="19" t="s">
        <v>54</v>
      </c>
      <c r="Q37" s="4"/>
      <c r="R37" s="4"/>
    </row>
    <row r="38" spans="1:18" ht="15.75" thickBot="1" x14ac:dyDescent="0.3">
      <c r="A38" s="20">
        <v>1</v>
      </c>
      <c r="B38" s="21">
        <v>2</v>
      </c>
      <c r="C38" s="79">
        <v>3</v>
      </c>
      <c r="D38" s="80"/>
      <c r="E38" s="80"/>
      <c r="F38" s="80"/>
      <c r="G38" s="81"/>
      <c r="H38" s="21">
        <v>4</v>
      </c>
      <c r="I38" s="21">
        <v>5</v>
      </c>
      <c r="J38" s="21">
        <v>6</v>
      </c>
      <c r="K38" s="21">
        <v>7</v>
      </c>
      <c r="L38" s="21">
        <v>8</v>
      </c>
      <c r="M38" s="21">
        <v>9</v>
      </c>
      <c r="N38" s="21">
        <v>10</v>
      </c>
      <c r="O38" s="21">
        <v>11</v>
      </c>
      <c r="P38" s="21">
        <v>12</v>
      </c>
      <c r="Q38" s="4"/>
      <c r="R38" s="4"/>
    </row>
    <row r="39" spans="1:18" ht="15.75" thickBot="1" x14ac:dyDescent="0.3">
      <c r="A39" s="82" t="s">
        <v>55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4"/>
      <c r="Q39" s="4"/>
      <c r="R39" s="4"/>
    </row>
    <row r="40" spans="1:18" ht="22.5" customHeight="1" x14ac:dyDescent="0.25">
      <c r="A40" s="23">
        <v>1</v>
      </c>
      <c r="B40" s="22" t="s">
        <v>56</v>
      </c>
      <c r="C40" s="86" t="s">
        <v>57</v>
      </c>
      <c r="D40" s="86"/>
      <c r="E40" s="86"/>
      <c r="F40" s="86"/>
      <c r="G40" s="86"/>
      <c r="H40" s="24" t="s">
        <v>58</v>
      </c>
      <c r="I40" s="24">
        <v>0.04</v>
      </c>
      <c r="J40" s="24">
        <v>1</v>
      </c>
      <c r="K40" s="24">
        <v>0.04</v>
      </c>
      <c r="L40" s="25"/>
      <c r="M40" s="24"/>
      <c r="N40" s="25"/>
      <c r="O40" s="24"/>
      <c r="P40" s="26"/>
      <c r="Q40" s="4"/>
      <c r="R40" s="4"/>
    </row>
    <row r="41" spans="1:18" ht="56.25" x14ac:dyDescent="0.25">
      <c r="A41" s="27"/>
      <c r="B41" s="28" t="s">
        <v>59</v>
      </c>
      <c r="C41" s="87" t="s">
        <v>60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8"/>
      <c r="Q41" s="4"/>
      <c r="R41" s="4"/>
    </row>
    <row r="42" spans="1:18" ht="45" x14ac:dyDescent="0.25">
      <c r="A42" s="27"/>
      <c r="B42" s="28" t="s">
        <v>61</v>
      </c>
      <c r="C42" s="87" t="s">
        <v>62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8"/>
      <c r="Q42" s="4"/>
      <c r="R42" s="4"/>
    </row>
    <row r="43" spans="1:18" x14ac:dyDescent="0.25">
      <c r="A43" s="29"/>
      <c r="B43" s="30">
        <v>1</v>
      </c>
      <c r="C43" s="52" t="s">
        <v>63</v>
      </c>
      <c r="D43" s="52"/>
      <c r="E43" s="52"/>
      <c r="F43" s="52"/>
      <c r="G43" s="52"/>
      <c r="H43" s="7" t="s">
        <v>64</v>
      </c>
      <c r="I43" s="31"/>
      <c r="J43" s="31"/>
      <c r="K43" s="7">
        <v>0.13824</v>
      </c>
      <c r="L43" s="31"/>
      <c r="M43" s="31"/>
      <c r="N43" s="31"/>
      <c r="O43" s="31"/>
      <c r="P43" s="32">
        <v>53.25</v>
      </c>
      <c r="Q43" s="4"/>
      <c r="R43" s="4"/>
    </row>
    <row r="44" spans="1:18" ht="15.75" thickBot="1" x14ac:dyDescent="0.3">
      <c r="A44" s="33"/>
      <c r="B44" s="30" t="s">
        <v>65</v>
      </c>
      <c r="C44" s="53" t="s">
        <v>66</v>
      </c>
      <c r="D44" s="53"/>
      <c r="E44" s="53"/>
      <c r="F44" s="53"/>
      <c r="G44" s="53"/>
      <c r="H44" s="7" t="s">
        <v>64</v>
      </c>
      <c r="I44" s="7">
        <v>9.6</v>
      </c>
      <c r="J44" s="7">
        <v>0.36</v>
      </c>
      <c r="K44" s="7">
        <v>0.13824</v>
      </c>
      <c r="L44" s="31"/>
      <c r="M44" s="31"/>
      <c r="N44" s="30">
        <v>385.23</v>
      </c>
      <c r="O44" s="31"/>
      <c r="P44" s="32">
        <v>53.25</v>
      </c>
      <c r="Q44" s="4"/>
      <c r="R44" s="4"/>
    </row>
    <row r="45" spans="1:18" x14ac:dyDescent="0.25">
      <c r="A45" s="34"/>
      <c r="B45" s="31"/>
      <c r="C45" s="86" t="s">
        <v>67</v>
      </c>
      <c r="D45" s="86"/>
      <c r="E45" s="86"/>
      <c r="F45" s="86"/>
      <c r="G45" s="86"/>
      <c r="H45" s="36"/>
      <c r="I45" s="36"/>
      <c r="J45" s="36"/>
      <c r="K45" s="36"/>
      <c r="L45" s="37"/>
      <c r="M45" s="36"/>
      <c r="N45" s="37"/>
      <c r="O45" s="36"/>
      <c r="P45" s="38">
        <v>53.25</v>
      </c>
      <c r="Q45" s="4"/>
      <c r="R45" s="4"/>
    </row>
    <row r="46" spans="1:18" ht="33.75" x14ac:dyDescent="0.25">
      <c r="A46" s="39">
        <v>45658</v>
      </c>
      <c r="B46" s="30" t="s">
        <v>68</v>
      </c>
      <c r="C46" s="52" t="s">
        <v>69</v>
      </c>
      <c r="D46" s="52"/>
      <c r="E46" s="52"/>
      <c r="F46" s="52"/>
      <c r="G46" s="52"/>
      <c r="H46" s="7" t="s">
        <v>70</v>
      </c>
      <c r="I46" s="7">
        <v>2</v>
      </c>
      <c r="J46" s="31"/>
      <c r="K46" s="7">
        <v>2</v>
      </c>
      <c r="L46" s="31"/>
      <c r="M46" s="31"/>
      <c r="N46" s="31"/>
      <c r="O46" s="7">
        <v>0.3</v>
      </c>
      <c r="P46" s="32">
        <v>0.89</v>
      </c>
      <c r="Q46" s="4"/>
      <c r="R46" s="4"/>
    </row>
    <row r="47" spans="1:18" x14ac:dyDescent="0.25">
      <c r="A47" s="33"/>
      <c r="B47" s="31"/>
      <c r="C47" s="52" t="s">
        <v>71</v>
      </c>
      <c r="D47" s="52"/>
      <c r="E47" s="52"/>
      <c r="F47" s="52"/>
      <c r="G47" s="52"/>
      <c r="H47" s="31"/>
      <c r="I47" s="31"/>
      <c r="J47" s="31"/>
      <c r="K47" s="31"/>
      <c r="L47" s="31"/>
      <c r="M47" s="31"/>
      <c r="N47" s="31"/>
      <c r="O47" s="31"/>
      <c r="P47" s="32">
        <v>53.25</v>
      </c>
      <c r="Q47" s="4"/>
      <c r="R47" s="4"/>
    </row>
    <row r="48" spans="1:18" ht="22.5" x14ac:dyDescent="0.25">
      <c r="A48" s="33"/>
      <c r="B48" s="30" t="s">
        <v>72</v>
      </c>
      <c r="C48" s="52" t="s">
        <v>73</v>
      </c>
      <c r="D48" s="52"/>
      <c r="E48" s="52"/>
      <c r="F48" s="52"/>
      <c r="G48" s="52"/>
      <c r="H48" s="7" t="s">
        <v>70</v>
      </c>
      <c r="I48" s="7">
        <v>97</v>
      </c>
      <c r="J48" s="31"/>
      <c r="K48" s="7">
        <v>97</v>
      </c>
      <c r="L48" s="31"/>
      <c r="M48" s="31"/>
      <c r="N48" s="31"/>
      <c r="O48" s="31"/>
      <c r="P48" s="32">
        <v>51.65</v>
      </c>
      <c r="Q48" s="4"/>
      <c r="R48" s="4"/>
    </row>
    <row r="49" spans="1:18" ht="23.25" thickBot="1" x14ac:dyDescent="0.3">
      <c r="A49" s="33"/>
      <c r="B49" s="30" t="s">
        <v>74</v>
      </c>
      <c r="C49" s="53" t="s">
        <v>75</v>
      </c>
      <c r="D49" s="53"/>
      <c r="E49" s="53"/>
      <c r="F49" s="53"/>
      <c r="G49" s="53"/>
      <c r="H49" s="7" t="s">
        <v>70</v>
      </c>
      <c r="I49" s="7">
        <v>51</v>
      </c>
      <c r="J49" s="31"/>
      <c r="K49" s="7">
        <v>51</v>
      </c>
      <c r="L49" s="31"/>
      <c r="M49" s="31"/>
      <c r="N49" s="31"/>
      <c r="O49" s="31"/>
      <c r="P49" s="32">
        <v>27.16</v>
      </c>
      <c r="Q49" s="4"/>
      <c r="R49" s="4"/>
    </row>
    <row r="50" spans="1:18" ht="15.75" thickBot="1" x14ac:dyDescent="0.3">
      <c r="A50" s="23"/>
      <c r="B50" s="31"/>
      <c r="C50" s="83" t="s">
        <v>76</v>
      </c>
      <c r="D50" s="83"/>
      <c r="E50" s="83"/>
      <c r="F50" s="83"/>
      <c r="G50" s="83"/>
      <c r="H50" s="36"/>
      <c r="I50" s="36"/>
      <c r="J50" s="36"/>
      <c r="K50" s="36"/>
      <c r="L50" s="37"/>
      <c r="M50" s="36"/>
      <c r="N50" s="40">
        <v>3323.75</v>
      </c>
      <c r="O50" s="36"/>
      <c r="P50" s="38">
        <v>132.94999999999999</v>
      </c>
      <c r="Q50" s="4"/>
      <c r="R50" s="4"/>
    </row>
    <row r="51" spans="1:18" ht="22.5" x14ac:dyDescent="0.25">
      <c r="A51" s="41">
        <v>2</v>
      </c>
      <c r="B51" s="35" t="s">
        <v>77</v>
      </c>
      <c r="C51" s="86" t="s">
        <v>78</v>
      </c>
      <c r="D51" s="86"/>
      <c r="E51" s="86"/>
      <c r="F51" s="86"/>
      <c r="G51" s="86"/>
      <c r="H51" s="36" t="s">
        <v>58</v>
      </c>
      <c r="I51" s="36">
        <v>0.01</v>
      </c>
      <c r="J51" s="36">
        <v>1</v>
      </c>
      <c r="K51" s="36">
        <v>0.01</v>
      </c>
      <c r="L51" s="37"/>
      <c r="M51" s="36"/>
      <c r="N51" s="37"/>
      <c r="O51" s="36"/>
      <c r="P51" s="38"/>
      <c r="Q51" s="4"/>
      <c r="R51" s="4"/>
    </row>
    <row r="52" spans="1:18" ht="56.25" x14ac:dyDescent="0.25">
      <c r="A52" s="27"/>
      <c r="B52" s="28" t="s">
        <v>59</v>
      </c>
      <c r="C52" s="87" t="s">
        <v>60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8"/>
      <c r="Q52" s="4"/>
      <c r="R52" s="4"/>
    </row>
    <row r="53" spans="1:18" x14ac:dyDescent="0.25">
      <c r="A53" s="29"/>
      <c r="B53" s="30">
        <v>1</v>
      </c>
      <c r="C53" s="52" t="s">
        <v>63</v>
      </c>
      <c r="D53" s="52"/>
      <c r="E53" s="52"/>
      <c r="F53" s="52"/>
      <c r="G53" s="52"/>
      <c r="H53" s="7" t="s">
        <v>64</v>
      </c>
      <c r="I53" s="31"/>
      <c r="J53" s="31"/>
      <c r="K53" s="7">
        <v>0.30864000000000003</v>
      </c>
      <c r="L53" s="31"/>
      <c r="M53" s="31"/>
      <c r="N53" s="31"/>
      <c r="O53" s="31"/>
      <c r="P53" s="32">
        <v>108.01</v>
      </c>
      <c r="Q53" s="4"/>
      <c r="R53" s="4"/>
    </row>
    <row r="54" spans="1:18" x14ac:dyDescent="0.25">
      <c r="A54" s="33"/>
      <c r="B54" s="30" t="s">
        <v>79</v>
      </c>
      <c r="C54" s="52" t="s">
        <v>80</v>
      </c>
      <c r="D54" s="52"/>
      <c r="E54" s="52"/>
      <c r="F54" s="52"/>
      <c r="G54" s="52"/>
      <c r="H54" s="7" t="s">
        <v>64</v>
      </c>
      <c r="I54" s="7">
        <v>25.72</v>
      </c>
      <c r="J54" s="7">
        <v>1.2</v>
      </c>
      <c r="K54" s="7">
        <v>0.30864000000000003</v>
      </c>
      <c r="L54" s="31"/>
      <c r="M54" s="31"/>
      <c r="N54" s="30">
        <v>349.94</v>
      </c>
      <c r="O54" s="31"/>
      <c r="P54" s="32">
        <v>108.01</v>
      </c>
      <c r="Q54" s="4"/>
      <c r="R54" s="4"/>
    </row>
    <row r="55" spans="1:18" x14ac:dyDescent="0.25">
      <c r="A55" s="29"/>
      <c r="B55" s="30">
        <v>2</v>
      </c>
      <c r="C55" s="52" t="s">
        <v>81</v>
      </c>
      <c r="D55" s="52"/>
      <c r="E55" s="52"/>
      <c r="F55" s="52"/>
      <c r="G55" s="52"/>
      <c r="H55" s="31"/>
      <c r="I55" s="31"/>
      <c r="J55" s="31"/>
      <c r="K55" s="31"/>
      <c r="L55" s="31"/>
      <c r="M55" s="31"/>
      <c r="N55" s="31"/>
      <c r="O55" s="31"/>
      <c r="P55" s="32">
        <v>0.04</v>
      </c>
      <c r="Q55" s="4"/>
      <c r="R55" s="4"/>
    </row>
    <row r="56" spans="1:18" x14ac:dyDescent="0.25">
      <c r="A56" s="29"/>
      <c r="B56" s="31"/>
      <c r="C56" s="52" t="s">
        <v>82</v>
      </c>
      <c r="D56" s="52"/>
      <c r="E56" s="52"/>
      <c r="F56" s="52"/>
      <c r="G56" s="52"/>
      <c r="H56" s="7" t="s">
        <v>64</v>
      </c>
      <c r="I56" s="31"/>
      <c r="J56" s="31"/>
      <c r="K56" s="7">
        <v>8.4000000000000003E-4</v>
      </c>
      <c r="L56" s="31"/>
      <c r="M56" s="31"/>
      <c r="N56" s="31"/>
      <c r="O56" s="31"/>
      <c r="P56" s="32">
        <v>0.28999999999999998</v>
      </c>
      <c r="Q56" s="4"/>
      <c r="R56" s="4"/>
    </row>
    <row r="57" spans="1:18" ht="22.5" customHeight="1" x14ac:dyDescent="0.25">
      <c r="A57" s="33"/>
      <c r="B57" s="30" t="s">
        <v>83</v>
      </c>
      <c r="C57" s="52" t="s">
        <v>84</v>
      </c>
      <c r="D57" s="52"/>
      <c r="E57" s="52"/>
      <c r="F57" s="52"/>
      <c r="G57" s="52"/>
      <c r="H57" s="7" t="s">
        <v>85</v>
      </c>
      <c r="I57" s="7">
        <v>7.0000000000000007E-2</v>
      </c>
      <c r="J57" s="7">
        <v>1.2</v>
      </c>
      <c r="K57" s="7">
        <v>8.4000000000000003E-4</v>
      </c>
      <c r="L57" s="28">
        <v>37.32</v>
      </c>
      <c r="M57" s="18">
        <v>1.42</v>
      </c>
      <c r="N57" s="30">
        <v>52.99</v>
      </c>
      <c r="O57" s="31"/>
      <c r="P57" s="32">
        <v>0.04</v>
      </c>
      <c r="Q57" s="4"/>
      <c r="R57" s="4"/>
    </row>
    <row r="58" spans="1:18" ht="15.75" thickBot="1" x14ac:dyDescent="0.3">
      <c r="A58" s="33"/>
      <c r="B58" s="30" t="s">
        <v>86</v>
      </c>
      <c r="C58" s="53" t="s">
        <v>87</v>
      </c>
      <c r="D58" s="53"/>
      <c r="E58" s="53"/>
      <c r="F58" s="53"/>
      <c r="G58" s="53"/>
      <c r="H58" s="7" t="s">
        <v>64</v>
      </c>
      <c r="I58" s="7">
        <v>7.0000000000000007E-2</v>
      </c>
      <c r="J58" s="7">
        <v>1.2</v>
      </c>
      <c r="K58" s="7">
        <v>8.4000000000000003E-4</v>
      </c>
      <c r="L58" s="31"/>
      <c r="M58" s="31"/>
      <c r="N58" s="30">
        <v>349.94</v>
      </c>
      <c r="O58" s="31"/>
      <c r="P58" s="32">
        <v>0.28999999999999998</v>
      </c>
      <c r="Q58" s="4"/>
      <c r="R58" s="4"/>
    </row>
    <row r="59" spans="1:18" x14ac:dyDescent="0.25">
      <c r="A59" s="34"/>
      <c r="B59" s="31"/>
      <c r="C59" s="86" t="s">
        <v>67</v>
      </c>
      <c r="D59" s="86"/>
      <c r="E59" s="86"/>
      <c r="F59" s="86"/>
      <c r="G59" s="86"/>
      <c r="H59" s="36"/>
      <c r="I59" s="36"/>
      <c r="J59" s="36"/>
      <c r="K59" s="36"/>
      <c r="L59" s="37"/>
      <c r="M59" s="36"/>
      <c r="N59" s="37"/>
      <c r="O59" s="36"/>
      <c r="P59" s="38">
        <v>108.34</v>
      </c>
      <c r="Q59" s="4"/>
      <c r="R59" s="4"/>
    </row>
    <row r="60" spans="1:18" x14ac:dyDescent="0.25">
      <c r="A60" s="33"/>
      <c r="B60" s="31"/>
      <c r="C60" s="52" t="s">
        <v>71</v>
      </c>
      <c r="D60" s="52"/>
      <c r="E60" s="52"/>
      <c r="F60" s="52"/>
      <c r="G60" s="52"/>
      <c r="H60" s="31"/>
      <c r="I60" s="31"/>
      <c r="J60" s="31"/>
      <c r="K60" s="31"/>
      <c r="L60" s="31"/>
      <c r="M60" s="31"/>
      <c r="N60" s="31"/>
      <c r="O60" s="31"/>
      <c r="P60" s="32">
        <v>108.3</v>
      </c>
      <c r="Q60" s="4"/>
      <c r="R60" s="4"/>
    </row>
    <row r="61" spans="1:18" ht="22.5" x14ac:dyDescent="0.25">
      <c r="A61" s="33"/>
      <c r="B61" s="30" t="s">
        <v>88</v>
      </c>
      <c r="C61" s="52" t="s">
        <v>89</v>
      </c>
      <c r="D61" s="52"/>
      <c r="E61" s="52"/>
      <c r="F61" s="52"/>
      <c r="G61" s="52"/>
      <c r="H61" s="7" t="s">
        <v>70</v>
      </c>
      <c r="I61" s="7">
        <v>91</v>
      </c>
      <c r="J61" s="31"/>
      <c r="K61" s="7">
        <v>91</v>
      </c>
      <c r="L61" s="31"/>
      <c r="M61" s="31"/>
      <c r="N61" s="31"/>
      <c r="O61" s="31"/>
      <c r="P61" s="32">
        <v>98.55</v>
      </c>
      <c r="Q61" s="4"/>
      <c r="R61" s="4"/>
    </row>
    <row r="62" spans="1:18" ht="23.25" thickBot="1" x14ac:dyDescent="0.3">
      <c r="A62" s="33"/>
      <c r="B62" s="30" t="s">
        <v>90</v>
      </c>
      <c r="C62" s="53" t="s">
        <v>91</v>
      </c>
      <c r="D62" s="53"/>
      <c r="E62" s="53"/>
      <c r="F62" s="53"/>
      <c r="G62" s="53"/>
      <c r="H62" s="7" t="s">
        <v>70</v>
      </c>
      <c r="I62" s="7">
        <v>48</v>
      </c>
      <c r="J62" s="31"/>
      <c r="K62" s="7">
        <v>48</v>
      </c>
      <c r="L62" s="31"/>
      <c r="M62" s="31"/>
      <c r="N62" s="31"/>
      <c r="O62" s="31"/>
      <c r="P62" s="32">
        <v>51.98</v>
      </c>
      <c r="Q62" s="4"/>
      <c r="R62" s="4"/>
    </row>
    <row r="63" spans="1:18" x14ac:dyDescent="0.25">
      <c r="A63" s="23"/>
      <c r="B63" s="31"/>
      <c r="C63" s="86" t="s">
        <v>76</v>
      </c>
      <c r="D63" s="86"/>
      <c r="E63" s="86"/>
      <c r="F63" s="86"/>
      <c r="G63" s="86"/>
      <c r="H63" s="36"/>
      <c r="I63" s="36"/>
      <c r="J63" s="36"/>
      <c r="K63" s="36"/>
      <c r="L63" s="37"/>
      <c r="M63" s="36"/>
      <c r="N63" s="40">
        <v>25887</v>
      </c>
      <c r="O63" s="36"/>
      <c r="P63" s="38">
        <v>258.87</v>
      </c>
      <c r="Q63" s="4"/>
      <c r="R63" s="4"/>
    </row>
    <row r="64" spans="1:18" x14ac:dyDescent="0.25">
      <c r="A64" s="34"/>
      <c r="B64" s="31"/>
      <c r="C64" s="85" t="s">
        <v>92</v>
      </c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42"/>
      <c r="Q64" s="4"/>
      <c r="R64" s="4"/>
    </row>
    <row r="65" spans="1:18" x14ac:dyDescent="0.25">
      <c r="A65" s="34"/>
      <c r="B65" s="31"/>
      <c r="C65" s="87" t="s">
        <v>93</v>
      </c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43">
        <v>162.47999999999999</v>
      </c>
      <c r="Q65" s="4"/>
      <c r="R65" s="4"/>
    </row>
    <row r="66" spans="1:18" x14ac:dyDescent="0.25">
      <c r="A66" s="34"/>
      <c r="B66" s="31"/>
      <c r="C66" s="87" t="s">
        <v>94</v>
      </c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43"/>
      <c r="Q66" s="4"/>
      <c r="R66" s="4"/>
    </row>
    <row r="67" spans="1:18" x14ac:dyDescent="0.25">
      <c r="A67" s="34"/>
      <c r="B67" s="31"/>
      <c r="C67" s="87" t="s">
        <v>95</v>
      </c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43">
        <v>161.26</v>
      </c>
      <c r="Q67" s="4"/>
      <c r="R67" s="4"/>
    </row>
    <row r="68" spans="1:18" x14ac:dyDescent="0.25">
      <c r="A68" s="34"/>
      <c r="B68" s="31"/>
      <c r="C68" s="87" t="s">
        <v>96</v>
      </c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43">
        <v>0.04</v>
      </c>
      <c r="Q68" s="4"/>
      <c r="R68" s="4"/>
    </row>
    <row r="69" spans="1:18" x14ac:dyDescent="0.25">
      <c r="A69" s="34"/>
      <c r="B69" s="31"/>
      <c r="C69" s="87" t="s">
        <v>97</v>
      </c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43">
        <v>0.28999999999999998</v>
      </c>
      <c r="Q69" s="4"/>
      <c r="R69" s="4"/>
    </row>
    <row r="70" spans="1:18" x14ac:dyDescent="0.25">
      <c r="A70" s="34"/>
      <c r="B70" s="31"/>
      <c r="C70" s="87" t="s">
        <v>98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43">
        <v>0.89</v>
      </c>
      <c r="Q70" s="4"/>
      <c r="R70" s="4"/>
    </row>
    <row r="71" spans="1:18" x14ac:dyDescent="0.25">
      <c r="A71" s="34"/>
      <c r="B71" s="31"/>
      <c r="C71" s="87" t="s">
        <v>99</v>
      </c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43">
        <v>258.87</v>
      </c>
      <c r="Q71" s="4"/>
      <c r="R71" s="4"/>
    </row>
    <row r="72" spans="1:18" x14ac:dyDescent="0.25">
      <c r="A72" s="34"/>
      <c r="B72" s="31"/>
      <c r="C72" s="87" t="s">
        <v>94</v>
      </c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43"/>
      <c r="Q72" s="4"/>
      <c r="R72" s="4"/>
    </row>
    <row r="73" spans="1:18" x14ac:dyDescent="0.25">
      <c r="A73" s="34"/>
      <c r="B73" s="31"/>
      <c r="C73" s="87" t="s">
        <v>100</v>
      </c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43">
        <v>108.01</v>
      </c>
      <c r="Q73" s="4"/>
      <c r="R73" s="4"/>
    </row>
    <row r="74" spans="1:18" x14ac:dyDescent="0.25">
      <c r="A74" s="34"/>
      <c r="B74" s="31"/>
      <c r="C74" s="87" t="s">
        <v>101</v>
      </c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43">
        <v>0.04</v>
      </c>
      <c r="Q74" s="4"/>
      <c r="R74" s="4"/>
    </row>
    <row r="75" spans="1:18" x14ac:dyDescent="0.25">
      <c r="A75" s="34"/>
      <c r="B75" s="31"/>
      <c r="C75" s="87" t="s">
        <v>102</v>
      </c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43">
        <v>0.28999999999999998</v>
      </c>
      <c r="Q75" s="4"/>
      <c r="R75" s="4"/>
    </row>
    <row r="76" spans="1:18" x14ac:dyDescent="0.25">
      <c r="A76" s="34"/>
      <c r="B76" s="31"/>
      <c r="C76" s="87" t="s">
        <v>103</v>
      </c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43">
        <v>98.55</v>
      </c>
      <c r="Q76" s="4"/>
      <c r="R76" s="4"/>
    </row>
    <row r="77" spans="1:18" x14ac:dyDescent="0.25">
      <c r="A77" s="34"/>
      <c r="B77" s="31"/>
      <c r="C77" s="87" t="s">
        <v>104</v>
      </c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43">
        <v>51.98</v>
      </c>
      <c r="Q77" s="4"/>
      <c r="R77" s="4"/>
    </row>
    <row r="78" spans="1:18" x14ac:dyDescent="0.25">
      <c r="A78" s="34"/>
      <c r="B78" s="31"/>
      <c r="C78" s="87" t="s">
        <v>105</v>
      </c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43">
        <v>132.94999999999999</v>
      </c>
      <c r="Q78" s="4"/>
      <c r="R78" s="4"/>
    </row>
    <row r="79" spans="1:18" x14ac:dyDescent="0.25">
      <c r="A79" s="34"/>
      <c r="B79" s="31"/>
      <c r="C79" s="87" t="s">
        <v>94</v>
      </c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43"/>
      <c r="Q79" s="4"/>
      <c r="R79" s="4"/>
    </row>
    <row r="80" spans="1:18" x14ac:dyDescent="0.25">
      <c r="A80" s="34"/>
      <c r="B80" s="31"/>
      <c r="C80" s="87" t="s">
        <v>100</v>
      </c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43">
        <v>53.25</v>
      </c>
      <c r="Q80" s="4"/>
      <c r="R80" s="4"/>
    </row>
    <row r="81" spans="1:18" x14ac:dyDescent="0.25">
      <c r="A81" s="34"/>
      <c r="B81" s="31"/>
      <c r="C81" s="87" t="s">
        <v>106</v>
      </c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43">
        <v>0.89</v>
      </c>
      <c r="Q81" s="4"/>
      <c r="R81" s="4"/>
    </row>
    <row r="82" spans="1:18" x14ac:dyDescent="0.25">
      <c r="A82" s="34"/>
      <c r="B82" s="31"/>
      <c r="C82" s="87" t="s">
        <v>103</v>
      </c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43">
        <v>51.65</v>
      </c>
      <c r="Q82" s="4"/>
      <c r="R82" s="4"/>
    </row>
    <row r="83" spans="1:18" x14ac:dyDescent="0.25">
      <c r="A83" s="34"/>
      <c r="B83" s="31"/>
      <c r="C83" s="87" t="s">
        <v>104</v>
      </c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43">
        <v>27.16</v>
      </c>
      <c r="Q83" s="4"/>
      <c r="R83" s="4"/>
    </row>
    <row r="84" spans="1:18" x14ac:dyDescent="0.25">
      <c r="A84" s="34"/>
      <c r="B84" s="31"/>
      <c r="C84" s="87" t="s">
        <v>107</v>
      </c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43">
        <v>161.55000000000001</v>
      </c>
      <c r="Q84" s="4"/>
      <c r="R84" s="4"/>
    </row>
    <row r="85" spans="1:18" x14ac:dyDescent="0.25">
      <c r="A85" s="34"/>
      <c r="B85" s="31"/>
      <c r="C85" s="87" t="s">
        <v>108</v>
      </c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43">
        <v>150.19999999999999</v>
      </c>
      <c r="Q85" s="4"/>
      <c r="R85" s="4"/>
    </row>
    <row r="86" spans="1:18" x14ac:dyDescent="0.25">
      <c r="A86" s="34"/>
      <c r="B86" s="31"/>
      <c r="C86" s="87" t="s">
        <v>109</v>
      </c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43">
        <v>79.14</v>
      </c>
      <c r="Q86" s="4"/>
      <c r="R86" s="4"/>
    </row>
    <row r="87" spans="1:18" x14ac:dyDescent="0.25">
      <c r="A87" s="34"/>
      <c r="B87" s="31"/>
      <c r="C87" s="85" t="s">
        <v>110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42">
        <v>391.82</v>
      </c>
      <c r="Q87" s="4"/>
      <c r="R87" s="4"/>
    </row>
    <row r="88" spans="1:18" x14ac:dyDescent="0.25">
      <c r="A88" s="34"/>
      <c r="B88" s="31"/>
      <c r="C88" s="85" t="s">
        <v>111</v>
      </c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44"/>
      <c r="Q88" s="4"/>
      <c r="R88" s="4"/>
    </row>
    <row r="89" spans="1:18" x14ac:dyDescent="0.25">
      <c r="A89" s="34"/>
      <c r="B89" s="31"/>
      <c r="C89" s="87" t="s">
        <v>112</v>
      </c>
      <c r="D89" s="87"/>
      <c r="E89" s="87"/>
      <c r="F89" s="87"/>
      <c r="G89" s="87"/>
      <c r="H89" s="87"/>
      <c r="I89" s="87"/>
      <c r="J89" s="87"/>
      <c r="K89" s="45">
        <v>0.44688</v>
      </c>
      <c r="L89" s="89"/>
      <c r="M89" s="89"/>
      <c r="N89" s="89"/>
      <c r="O89" s="89"/>
      <c r="P89" s="43"/>
      <c r="Q89" s="4"/>
      <c r="R89" s="4"/>
    </row>
    <row r="90" spans="1:18" ht="15.75" thickBot="1" x14ac:dyDescent="0.3">
      <c r="A90" s="34"/>
      <c r="B90" s="31"/>
      <c r="C90" s="90" t="s">
        <v>113</v>
      </c>
      <c r="D90" s="90"/>
      <c r="E90" s="90"/>
      <c r="F90" s="90"/>
      <c r="G90" s="90"/>
      <c r="H90" s="90"/>
      <c r="I90" s="90"/>
      <c r="J90" s="90"/>
      <c r="K90" s="45">
        <v>8.4000000000000003E-4</v>
      </c>
      <c r="L90" s="91"/>
      <c r="M90" s="91"/>
      <c r="N90" s="91"/>
      <c r="O90" s="91"/>
      <c r="P90" s="43"/>
      <c r="Q90" s="4"/>
      <c r="R90" s="4"/>
    </row>
    <row r="91" spans="1:18" ht="15.75" thickBot="1" x14ac:dyDescent="0.3">
      <c r="A91" s="82" t="s">
        <v>114</v>
      </c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4"/>
      <c r="Q91" s="4"/>
      <c r="R91" s="4"/>
    </row>
    <row r="92" spans="1:18" ht="22.5" customHeight="1" x14ac:dyDescent="0.25">
      <c r="A92" s="23">
        <v>3</v>
      </c>
      <c r="B92" s="22" t="s">
        <v>115</v>
      </c>
      <c r="C92" s="86" t="s">
        <v>116</v>
      </c>
      <c r="D92" s="86"/>
      <c r="E92" s="86"/>
      <c r="F92" s="86"/>
      <c r="G92" s="86"/>
      <c r="H92" s="24" t="s">
        <v>117</v>
      </c>
      <c r="I92" s="24">
        <v>1</v>
      </c>
      <c r="J92" s="24">
        <v>1</v>
      </c>
      <c r="K92" s="24">
        <v>1</v>
      </c>
      <c r="L92" s="25"/>
      <c r="M92" s="24"/>
      <c r="N92" s="25"/>
      <c r="O92" s="24"/>
      <c r="P92" s="26"/>
      <c r="Q92" s="4"/>
      <c r="R92" s="4"/>
    </row>
    <row r="93" spans="1:18" ht="56.25" x14ac:dyDescent="0.25">
      <c r="A93" s="27"/>
      <c r="B93" s="28" t="s">
        <v>59</v>
      </c>
      <c r="C93" s="87" t="s">
        <v>60</v>
      </c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8"/>
      <c r="Q93" s="4"/>
      <c r="R93" s="4"/>
    </row>
    <row r="94" spans="1:18" x14ac:dyDescent="0.25">
      <c r="A94" s="29"/>
      <c r="B94" s="30">
        <v>1</v>
      </c>
      <c r="C94" s="52" t="s">
        <v>63</v>
      </c>
      <c r="D94" s="52"/>
      <c r="E94" s="52"/>
      <c r="F94" s="52"/>
      <c r="G94" s="52"/>
      <c r="H94" s="7" t="s">
        <v>64</v>
      </c>
      <c r="I94" s="31"/>
      <c r="J94" s="31"/>
      <c r="K94" s="7">
        <v>0.33600000000000002</v>
      </c>
      <c r="L94" s="31"/>
      <c r="M94" s="31"/>
      <c r="N94" s="31"/>
      <c r="O94" s="31"/>
      <c r="P94" s="32">
        <v>136.36000000000001</v>
      </c>
      <c r="Q94" s="4"/>
      <c r="R94" s="4"/>
    </row>
    <row r="95" spans="1:18" x14ac:dyDescent="0.25">
      <c r="A95" s="33"/>
      <c r="B95" s="30" t="s">
        <v>118</v>
      </c>
      <c r="C95" s="52" t="s">
        <v>119</v>
      </c>
      <c r="D95" s="52"/>
      <c r="E95" s="52"/>
      <c r="F95" s="52"/>
      <c r="G95" s="52"/>
      <c r="H95" s="7" t="s">
        <v>64</v>
      </c>
      <c r="I95" s="7">
        <v>0.28000000000000003</v>
      </c>
      <c r="J95" s="7">
        <v>1.2</v>
      </c>
      <c r="K95" s="7">
        <v>0.33600000000000002</v>
      </c>
      <c r="L95" s="31"/>
      <c r="M95" s="31"/>
      <c r="N95" s="30">
        <v>405.82</v>
      </c>
      <c r="O95" s="31"/>
      <c r="P95" s="32">
        <v>136.36000000000001</v>
      </c>
      <c r="Q95" s="4"/>
      <c r="R95" s="4"/>
    </row>
    <row r="96" spans="1:18" x14ac:dyDescent="0.25">
      <c r="A96" s="29"/>
      <c r="B96" s="30">
        <v>2</v>
      </c>
      <c r="C96" s="52" t="s">
        <v>81</v>
      </c>
      <c r="D96" s="52"/>
      <c r="E96" s="52"/>
      <c r="F96" s="52"/>
      <c r="G96" s="52"/>
      <c r="H96" s="31"/>
      <c r="I96" s="31"/>
      <c r="J96" s="31"/>
      <c r="K96" s="31"/>
      <c r="L96" s="31"/>
      <c r="M96" s="31"/>
      <c r="N96" s="31"/>
      <c r="O96" s="31"/>
      <c r="P96" s="32">
        <v>26.08</v>
      </c>
      <c r="Q96" s="4"/>
      <c r="R96" s="4"/>
    </row>
    <row r="97" spans="1:18" x14ac:dyDescent="0.25">
      <c r="A97" s="29"/>
      <c r="B97" s="31"/>
      <c r="C97" s="52" t="s">
        <v>82</v>
      </c>
      <c r="D97" s="52"/>
      <c r="E97" s="52"/>
      <c r="F97" s="52"/>
      <c r="G97" s="52"/>
      <c r="H97" s="7" t="s">
        <v>64</v>
      </c>
      <c r="I97" s="31"/>
      <c r="J97" s="31"/>
      <c r="K97" s="7">
        <v>2.4E-2</v>
      </c>
      <c r="L97" s="31"/>
      <c r="M97" s="31"/>
      <c r="N97" s="31"/>
      <c r="O97" s="31"/>
      <c r="P97" s="32">
        <v>11.08</v>
      </c>
      <c r="Q97" s="4"/>
      <c r="R97" s="4"/>
    </row>
    <row r="98" spans="1:18" ht="22.5" x14ac:dyDescent="0.25">
      <c r="A98" s="33"/>
      <c r="B98" s="30" t="s">
        <v>120</v>
      </c>
      <c r="C98" s="52" t="s">
        <v>121</v>
      </c>
      <c r="D98" s="52"/>
      <c r="E98" s="52"/>
      <c r="F98" s="52"/>
      <c r="G98" s="52"/>
      <c r="H98" s="7" t="s">
        <v>85</v>
      </c>
      <c r="I98" s="7">
        <v>0.01</v>
      </c>
      <c r="J98" s="7">
        <v>1.2</v>
      </c>
      <c r="K98" s="7">
        <v>1.2E-2</v>
      </c>
      <c r="L98" s="31"/>
      <c r="M98" s="31"/>
      <c r="N98" s="46">
        <v>1581.17</v>
      </c>
      <c r="O98" s="31"/>
      <c r="P98" s="32">
        <v>18.97</v>
      </c>
      <c r="Q98" s="4"/>
      <c r="R98" s="4"/>
    </row>
    <row r="99" spans="1:18" x14ac:dyDescent="0.25">
      <c r="A99" s="33"/>
      <c r="B99" s="30" t="s">
        <v>122</v>
      </c>
      <c r="C99" s="52" t="s">
        <v>123</v>
      </c>
      <c r="D99" s="52"/>
      <c r="E99" s="52"/>
      <c r="F99" s="52"/>
      <c r="G99" s="52"/>
      <c r="H99" s="7" t="s">
        <v>64</v>
      </c>
      <c r="I99" s="7">
        <v>0.01</v>
      </c>
      <c r="J99" s="7">
        <v>1.2</v>
      </c>
      <c r="K99" s="7">
        <v>1.2E-2</v>
      </c>
      <c r="L99" s="31"/>
      <c r="M99" s="31"/>
      <c r="N99" s="30">
        <v>529.33000000000004</v>
      </c>
      <c r="O99" s="31"/>
      <c r="P99" s="32">
        <v>6.35</v>
      </c>
      <c r="Q99" s="4"/>
      <c r="R99" s="4"/>
    </row>
    <row r="100" spans="1:18" ht="22.5" x14ac:dyDescent="0.25">
      <c r="A100" s="33"/>
      <c r="B100" s="30" t="s">
        <v>124</v>
      </c>
      <c r="C100" s="52" t="s">
        <v>125</v>
      </c>
      <c r="D100" s="52"/>
      <c r="E100" s="52"/>
      <c r="F100" s="52"/>
      <c r="G100" s="52"/>
      <c r="H100" s="7" t="s">
        <v>85</v>
      </c>
      <c r="I100" s="7">
        <v>0.01</v>
      </c>
      <c r="J100" s="7">
        <v>1.2</v>
      </c>
      <c r="K100" s="7">
        <v>1.2E-2</v>
      </c>
      <c r="L100" s="28">
        <v>477.92</v>
      </c>
      <c r="M100" s="18">
        <v>1.24</v>
      </c>
      <c r="N100" s="30">
        <v>592.62</v>
      </c>
      <c r="O100" s="31"/>
      <c r="P100" s="32">
        <v>7.11</v>
      </c>
      <c r="Q100" s="4"/>
      <c r="R100" s="4"/>
    </row>
    <row r="101" spans="1:18" x14ac:dyDescent="0.25">
      <c r="A101" s="33"/>
      <c r="B101" s="30" t="s">
        <v>126</v>
      </c>
      <c r="C101" s="52" t="s">
        <v>127</v>
      </c>
      <c r="D101" s="52"/>
      <c r="E101" s="52"/>
      <c r="F101" s="52"/>
      <c r="G101" s="52"/>
      <c r="H101" s="7" t="s">
        <v>64</v>
      </c>
      <c r="I101" s="7">
        <v>0.01</v>
      </c>
      <c r="J101" s="7">
        <v>1.2</v>
      </c>
      <c r="K101" s="7">
        <v>1.2E-2</v>
      </c>
      <c r="L101" s="31"/>
      <c r="M101" s="31"/>
      <c r="N101" s="30">
        <v>394.05</v>
      </c>
      <c r="O101" s="31"/>
      <c r="P101" s="32">
        <v>4.7300000000000004</v>
      </c>
      <c r="Q101" s="4"/>
      <c r="R101" s="4"/>
    </row>
    <row r="102" spans="1:18" x14ac:dyDescent="0.25">
      <c r="A102" s="29"/>
      <c r="B102" s="30">
        <v>4</v>
      </c>
      <c r="C102" s="52" t="s">
        <v>128</v>
      </c>
      <c r="D102" s="52"/>
      <c r="E102" s="52"/>
      <c r="F102" s="52"/>
      <c r="G102" s="52"/>
      <c r="H102" s="31"/>
      <c r="I102" s="31"/>
      <c r="J102" s="31"/>
      <c r="K102" s="31"/>
      <c r="L102" s="31"/>
      <c r="M102" s="31"/>
      <c r="N102" s="31"/>
      <c r="O102" s="31"/>
      <c r="P102" s="32">
        <v>4.55</v>
      </c>
      <c r="Q102" s="4"/>
      <c r="R102" s="4"/>
    </row>
    <row r="103" spans="1:18" ht="23.25" thickBot="1" x14ac:dyDescent="0.3">
      <c r="A103" s="33"/>
      <c r="B103" s="30" t="s">
        <v>129</v>
      </c>
      <c r="C103" s="53" t="s">
        <v>130</v>
      </c>
      <c r="D103" s="53"/>
      <c r="E103" s="53"/>
      <c r="F103" s="53"/>
      <c r="G103" s="53"/>
      <c r="H103" s="7" t="s">
        <v>131</v>
      </c>
      <c r="I103" s="7">
        <v>3.0000000000000001E-5</v>
      </c>
      <c r="J103" s="31"/>
      <c r="K103" s="7">
        <v>3.0000000000000001E-5</v>
      </c>
      <c r="L103" s="47">
        <v>127406</v>
      </c>
      <c r="M103" s="18">
        <v>1.19</v>
      </c>
      <c r="N103" s="46">
        <v>151613.14000000001</v>
      </c>
      <c r="O103" s="31"/>
      <c r="P103" s="32">
        <v>4.55</v>
      </c>
      <c r="Q103" s="4"/>
      <c r="R103" s="4"/>
    </row>
    <row r="104" spans="1:18" x14ac:dyDescent="0.25">
      <c r="A104" s="34"/>
      <c r="B104" s="31"/>
      <c r="C104" s="86" t="s">
        <v>67</v>
      </c>
      <c r="D104" s="86"/>
      <c r="E104" s="86"/>
      <c r="F104" s="86"/>
      <c r="G104" s="86"/>
      <c r="H104" s="36"/>
      <c r="I104" s="36"/>
      <c r="J104" s="36"/>
      <c r="K104" s="36"/>
      <c r="L104" s="37"/>
      <c r="M104" s="36"/>
      <c r="N104" s="37"/>
      <c r="O104" s="36"/>
      <c r="P104" s="38">
        <v>178.07</v>
      </c>
      <c r="Q104" s="4"/>
      <c r="R104" s="4"/>
    </row>
    <row r="105" spans="1:18" ht="33.75" x14ac:dyDescent="0.25">
      <c r="A105" s="39">
        <v>45660</v>
      </c>
      <c r="B105" s="30" t="s">
        <v>68</v>
      </c>
      <c r="C105" s="52" t="s">
        <v>69</v>
      </c>
      <c r="D105" s="52"/>
      <c r="E105" s="52"/>
      <c r="F105" s="52"/>
      <c r="G105" s="52"/>
      <c r="H105" s="7" t="s">
        <v>70</v>
      </c>
      <c r="I105" s="7">
        <v>2</v>
      </c>
      <c r="J105" s="31"/>
      <c r="K105" s="7">
        <v>2</v>
      </c>
      <c r="L105" s="31"/>
      <c r="M105" s="31"/>
      <c r="N105" s="31"/>
      <c r="O105" s="31"/>
      <c r="P105" s="32">
        <v>2.27</v>
      </c>
      <c r="Q105" s="4"/>
      <c r="R105" s="4"/>
    </row>
    <row r="106" spans="1:18" x14ac:dyDescent="0.25">
      <c r="A106" s="33"/>
      <c r="B106" s="31"/>
      <c r="C106" s="52" t="s">
        <v>71</v>
      </c>
      <c r="D106" s="52"/>
      <c r="E106" s="52"/>
      <c r="F106" s="52"/>
      <c r="G106" s="52"/>
      <c r="H106" s="31"/>
      <c r="I106" s="31"/>
      <c r="J106" s="31"/>
      <c r="K106" s="31"/>
      <c r="L106" s="31"/>
      <c r="M106" s="31"/>
      <c r="N106" s="31"/>
      <c r="O106" s="31"/>
      <c r="P106" s="32">
        <v>147.44</v>
      </c>
      <c r="Q106" s="4"/>
      <c r="R106" s="4"/>
    </row>
    <row r="107" spans="1:18" ht="22.5" x14ac:dyDescent="0.25">
      <c r="A107" s="33"/>
      <c r="B107" s="30" t="s">
        <v>72</v>
      </c>
      <c r="C107" s="52" t="s">
        <v>73</v>
      </c>
      <c r="D107" s="52"/>
      <c r="E107" s="52"/>
      <c r="F107" s="52"/>
      <c r="G107" s="52"/>
      <c r="H107" s="7" t="s">
        <v>70</v>
      </c>
      <c r="I107" s="7">
        <v>97</v>
      </c>
      <c r="J107" s="31"/>
      <c r="K107" s="7">
        <v>97</v>
      </c>
      <c r="L107" s="31"/>
      <c r="M107" s="31"/>
      <c r="N107" s="31"/>
      <c r="O107" s="31"/>
      <c r="P107" s="32">
        <v>143.02000000000001</v>
      </c>
      <c r="Q107" s="4"/>
      <c r="R107" s="4"/>
    </row>
    <row r="108" spans="1:18" ht="23.25" thickBot="1" x14ac:dyDescent="0.3">
      <c r="A108" s="33"/>
      <c r="B108" s="30" t="s">
        <v>74</v>
      </c>
      <c r="C108" s="53" t="s">
        <v>75</v>
      </c>
      <c r="D108" s="53"/>
      <c r="E108" s="53"/>
      <c r="F108" s="53"/>
      <c r="G108" s="53"/>
      <c r="H108" s="7" t="s">
        <v>70</v>
      </c>
      <c r="I108" s="7">
        <v>51</v>
      </c>
      <c r="J108" s="31"/>
      <c r="K108" s="7">
        <v>51</v>
      </c>
      <c r="L108" s="31"/>
      <c r="M108" s="31"/>
      <c r="N108" s="31"/>
      <c r="O108" s="31"/>
      <c r="P108" s="32">
        <v>75.19</v>
      </c>
      <c r="Q108" s="4"/>
      <c r="R108" s="4"/>
    </row>
    <row r="109" spans="1:18" ht="15.75" thickBot="1" x14ac:dyDescent="0.3">
      <c r="A109" s="23"/>
      <c r="B109" s="31"/>
      <c r="C109" s="83" t="s">
        <v>76</v>
      </c>
      <c r="D109" s="83"/>
      <c r="E109" s="83"/>
      <c r="F109" s="83"/>
      <c r="G109" s="83"/>
      <c r="H109" s="36"/>
      <c r="I109" s="36"/>
      <c r="J109" s="36"/>
      <c r="K109" s="36"/>
      <c r="L109" s="37"/>
      <c r="M109" s="36"/>
      <c r="N109" s="37">
        <v>398.55</v>
      </c>
      <c r="O109" s="36"/>
      <c r="P109" s="38">
        <v>398.55</v>
      </c>
      <c r="Q109" s="4"/>
      <c r="R109" s="4"/>
    </row>
    <row r="110" spans="1:18" ht="22.5" customHeight="1" x14ac:dyDescent="0.25">
      <c r="A110" s="41">
        <v>4</v>
      </c>
      <c r="B110" s="35" t="s">
        <v>132</v>
      </c>
      <c r="C110" s="86" t="s">
        <v>133</v>
      </c>
      <c r="D110" s="86"/>
      <c r="E110" s="86"/>
      <c r="F110" s="86"/>
      <c r="G110" s="86"/>
      <c r="H110" s="36" t="s">
        <v>117</v>
      </c>
      <c r="I110" s="36">
        <v>1</v>
      </c>
      <c r="J110" s="36">
        <v>1</v>
      </c>
      <c r="K110" s="36">
        <v>1</v>
      </c>
      <c r="L110" s="37"/>
      <c r="M110" s="36"/>
      <c r="N110" s="37"/>
      <c r="O110" s="36"/>
      <c r="P110" s="38"/>
      <c r="Q110" s="4"/>
      <c r="R110" s="4"/>
    </row>
    <row r="111" spans="1:18" ht="56.25" x14ac:dyDescent="0.25">
      <c r="A111" s="27"/>
      <c r="B111" s="28" t="s">
        <v>59</v>
      </c>
      <c r="C111" s="87" t="s">
        <v>60</v>
      </c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8"/>
      <c r="Q111" s="4"/>
      <c r="R111" s="4"/>
    </row>
    <row r="112" spans="1:18" x14ac:dyDescent="0.25">
      <c r="A112" s="29"/>
      <c r="B112" s="30">
        <v>1</v>
      </c>
      <c r="C112" s="52" t="s">
        <v>63</v>
      </c>
      <c r="D112" s="52"/>
      <c r="E112" s="52"/>
      <c r="F112" s="52"/>
      <c r="G112" s="52"/>
      <c r="H112" s="7" t="s">
        <v>64</v>
      </c>
      <c r="I112" s="31"/>
      <c r="J112" s="31"/>
      <c r="K112" s="7">
        <v>1.6080000000000001</v>
      </c>
      <c r="L112" s="31"/>
      <c r="M112" s="31"/>
      <c r="N112" s="31"/>
      <c r="O112" s="31"/>
      <c r="P112" s="32">
        <v>626.54</v>
      </c>
      <c r="Q112" s="4"/>
      <c r="R112" s="4"/>
    </row>
    <row r="113" spans="1:18" x14ac:dyDescent="0.25">
      <c r="A113" s="33"/>
      <c r="B113" s="30" t="s">
        <v>134</v>
      </c>
      <c r="C113" s="52" t="s">
        <v>135</v>
      </c>
      <c r="D113" s="52"/>
      <c r="E113" s="52"/>
      <c r="F113" s="52"/>
      <c r="G113" s="52"/>
      <c r="H113" s="7" t="s">
        <v>64</v>
      </c>
      <c r="I113" s="7">
        <v>1.34</v>
      </c>
      <c r="J113" s="7">
        <v>1.2</v>
      </c>
      <c r="K113" s="7">
        <v>1.6080000000000001</v>
      </c>
      <c r="L113" s="31"/>
      <c r="M113" s="31"/>
      <c r="N113" s="30">
        <v>389.64</v>
      </c>
      <c r="O113" s="31"/>
      <c r="P113" s="32">
        <v>626.54</v>
      </c>
      <c r="Q113" s="4"/>
      <c r="R113" s="4"/>
    </row>
    <row r="114" spans="1:18" x14ac:dyDescent="0.25">
      <c r="A114" s="29"/>
      <c r="B114" s="30">
        <v>2</v>
      </c>
      <c r="C114" s="52" t="s">
        <v>81</v>
      </c>
      <c r="D114" s="52"/>
      <c r="E114" s="52"/>
      <c r="F114" s="52"/>
      <c r="G114" s="52"/>
      <c r="H114" s="31"/>
      <c r="I114" s="31"/>
      <c r="J114" s="31"/>
      <c r="K114" s="31"/>
      <c r="L114" s="31"/>
      <c r="M114" s="31"/>
      <c r="N114" s="31"/>
      <c r="O114" s="31"/>
      <c r="P114" s="32">
        <v>4.1500000000000004</v>
      </c>
      <c r="Q114" s="4"/>
      <c r="R114" s="4"/>
    </row>
    <row r="115" spans="1:18" ht="22.5" customHeight="1" x14ac:dyDescent="0.25">
      <c r="A115" s="33"/>
      <c r="B115" s="30" t="s">
        <v>136</v>
      </c>
      <c r="C115" s="52" t="s">
        <v>137</v>
      </c>
      <c r="D115" s="52"/>
      <c r="E115" s="52"/>
      <c r="F115" s="52"/>
      <c r="G115" s="52"/>
      <c r="H115" s="7" t="s">
        <v>85</v>
      </c>
      <c r="I115" s="7">
        <v>0.108</v>
      </c>
      <c r="J115" s="7">
        <v>1.2</v>
      </c>
      <c r="K115" s="7">
        <v>0.12959999999999999</v>
      </c>
      <c r="L115" s="31"/>
      <c r="M115" s="31"/>
      <c r="N115" s="30">
        <v>32.01</v>
      </c>
      <c r="O115" s="31"/>
      <c r="P115" s="32">
        <v>4.1500000000000004</v>
      </c>
      <c r="Q115" s="4"/>
      <c r="R115" s="4"/>
    </row>
    <row r="116" spans="1:18" x14ac:dyDescent="0.25">
      <c r="A116" s="29"/>
      <c r="B116" s="30">
        <v>4</v>
      </c>
      <c r="C116" s="52" t="s">
        <v>128</v>
      </c>
      <c r="D116" s="52"/>
      <c r="E116" s="52"/>
      <c r="F116" s="52"/>
      <c r="G116" s="52"/>
      <c r="H116" s="31"/>
      <c r="I116" s="31"/>
      <c r="J116" s="31"/>
      <c r="K116" s="31"/>
      <c r="L116" s="31"/>
      <c r="M116" s="31"/>
      <c r="N116" s="31"/>
      <c r="O116" s="31"/>
      <c r="P116" s="32">
        <v>268.89</v>
      </c>
      <c r="Q116" s="4"/>
      <c r="R116" s="4"/>
    </row>
    <row r="117" spans="1:18" ht="22.5" x14ac:dyDescent="0.25">
      <c r="A117" s="33"/>
      <c r="B117" s="30" t="s">
        <v>138</v>
      </c>
      <c r="C117" s="52" t="s">
        <v>139</v>
      </c>
      <c r="D117" s="52"/>
      <c r="E117" s="52"/>
      <c r="F117" s="52"/>
      <c r="G117" s="52"/>
      <c r="H117" s="7" t="s">
        <v>140</v>
      </c>
      <c r="I117" s="7">
        <v>6.0000000000000001E-3</v>
      </c>
      <c r="J117" s="31"/>
      <c r="K117" s="7">
        <v>6.0000000000000001E-3</v>
      </c>
      <c r="L117" s="28">
        <v>150.04</v>
      </c>
      <c r="M117" s="18">
        <v>1.67</v>
      </c>
      <c r="N117" s="30">
        <v>250.57</v>
      </c>
      <c r="O117" s="31"/>
      <c r="P117" s="32">
        <v>1.5</v>
      </c>
      <c r="Q117" s="4"/>
      <c r="R117" s="4"/>
    </row>
    <row r="118" spans="1:18" ht="22.5" x14ac:dyDescent="0.25">
      <c r="A118" s="33"/>
      <c r="B118" s="30" t="s">
        <v>141</v>
      </c>
      <c r="C118" s="52" t="s">
        <v>142</v>
      </c>
      <c r="D118" s="52"/>
      <c r="E118" s="52"/>
      <c r="F118" s="52"/>
      <c r="G118" s="52"/>
      <c r="H118" s="7" t="s">
        <v>140</v>
      </c>
      <c r="I118" s="7">
        <v>1E-3</v>
      </c>
      <c r="J118" s="31"/>
      <c r="K118" s="7">
        <v>1E-3</v>
      </c>
      <c r="L118" s="28">
        <v>187.38</v>
      </c>
      <c r="M118" s="18">
        <v>0.98</v>
      </c>
      <c r="N118" s="30">
        <v>183.63</v>
      </c>
      <c r="O118" s="31"/>
      <c r="P118" s="32">
        <v>0.18</v>
      </c>
      <c r="Q118" s="4"/>
      <c r="R118" s="4"/>
    </row>
    <row r="119" spans="1:18" ht="22.5" x14ac:dyDescent="0.25">
      <c r="A119" s="33"/>
      <c r="B119" s="30" t="s">
        <v>143</v>
      </c>
      <c r="C119" s="52" t="s">
        <v>144</v>
      </c>
      <c r="D119" s="52"/>
      <c r="E119" s="52"/>
      <c r="F119" s="52"/>
      <c r="G119" s="52"/>
      <c r="H119" s="7" t="s">
        <v>145</v>
      </c>
      <c r="I119" s="7">
        <v>2.0799999999999999E-2</v>
      </c>
      <c r="J119" s="31"/>
      <c r="K119" s="7">
        <v>2.0799999999999999E-2</v>
      </c>
      <c r="L119" s="31"/>
      <c r="M119" s="31"/>
      <c r="N119" s="30">
        <v>6.84</v>
      </c>
      <c r="O119" s="31"/>
      <c r="P119" s="32">
        <v>0.14000000000000001</v>
      </c>
      <c r="Q119" s="4"/>
      <c r="R119" s="4"/>
    </row>
    <row r="120" spans="1:18" ht="33.75" customHeight="1" x14ac:dyDescent="0.25">
      <c r="A120" s="33"/>
      <c r="B120" s="30" t="s">
        <v>146</v>
      </c>
      <c r="C120" s="52" t="s">
        <v>147</v>
      </c>
      <c r="D120" s="52"/>
      <c r="E120" s="52"/>
      <c r="F120" s="52"/>
      <c r="G120" s="52"/>
      <c r="H120" s="7" t="s">
        <v>148</v>
      </c>
      <c r="I120" s="7">
        <v>1</v>
      </c>
      <c r="J120" s="31"/>
      <c r="K120" s="7">
        <v>1</v>
      </c>
      <c r="L120" s="28">
        <v>5.87</v>
      </c>
      <c r="M120" s="18">
        <v>0.98</v>
      </c>
      <c r="N120" s="30">
        <v>5.75</v>
      </c>
      <c r="O120" s="31"/>
      <c r="P120" s="32">
        <v>5.75</v>
      </c>
      <c r="Q120" s="4"/>
      <c r="R120" s="4"/>
    </row>
    <row r="121" spans="1:18" ht="22.5" customHeight="1" x14ac:dyDescent="0.25">
      <c r="A121" s="33"/>
      <c r="B121" s="30" t="s">
        <v>149</v>
      </c>
      <c r="C121" s="52" t="s">
        <v>150</v>
      </c>
      <c r="D121" s="52"/>
      <c r="E121" s="52"/>
      <c r="F121" s="52"/>
      <c r="G121" s="52"/>
      <c r="H121" s="7" t="s">
        <v>140</v>
      </c>
      <c r="I121" s="7">
        <v>7.0000000000000007E-2</v>
      </c>
      <c r="J121" s="31"/>
      <c r="K121" s="7">
        <v>7.0000000000000007E-2</v>
      </c>
      <c r="L121" s="28">
        <v>155.63</v>
      </c>
      <c r="M121" s="18">
        <v>0.95</v>
      </c>
      <c r="N121" s="30">
        <v>147.85</v>
      </c>
      <c r="O121" s="31"/>
      <c r="P121" s="32">
        <v>10.35</v>
      </c>
      <c r="Q121" s="4"/>
      <c r="R121" s="4"/>
    </row>
    <row r="122" spans="1:18" ht="22.5" x14ac:dyDescent="0.25">
      <c r="A122" s="33"/>
      <c r="B122" s="30" t="s">
        <v>151</v>
      </c>
      <c r="C122" s="52" t="s">
        <v>152</v>
      </c>
      <c r="D122" s="52"/>
      <c r="E122" s="52"/>
      <c r="F122" s="52"/>
      <c r="G122" s="52"/>
      <c r="H122" s="7" t="s">
        <v>140</v>
      </c>
      <c r="I122" s="7">
        <v>4.9000000000000002E-2</v>
      </c>
      <c r="J122" s="31"/>
      <c r="K122" s="7">
        <v>4.9000000000000002E-2</v>
      </c>
      <c r="L122" s="28">
        <v>174.93</v>
      </c>
      <c r="M122" s="18">
        <v>1.1599999999999999</v>
      </c>
      <c r="N122" s="30">
        <v>202.92</v>
      </c>
      <c r="O122" s="31"/>
      <c r="P122" s="32">
        <v>9.94</v>
      </c>
      <c r="Q122" s="4"/>
      <c r="R122" s="4"/>
    </row>
    <row r="123" spans="1:18" ht="22.5" x14ac:dyDescent="0.25">
      <c r="A123" s="33"/>
      <c r="B123" s="30" t="s">
        <v>153</v>
      </c>
      <c r="C123" s="52" t="s">
        <v>154</v>
      </c>
      <c r="D123" s="52"/>
      <c r="E123" s="52"/>
      <c r="F123" s="52"/>
      <c r="G123" s="52"/>
      <c r="H123" s="7" t="s">
        <v>58</v>
      </c>
      <c r="I123" s="7">
        <v>1.4E-2</v>
      </c>
      <c r="J123" s="31"/>
      <c r="K123" s="7">
        <v>1.4E-2</v>
      </c>
      <c r="L123" s="28">
        <v>41.71</v>
      </c>
      <c r="M123" s="18">
        <v>1.19</v>
      </c>
      <c r="N123" s="30">
        <v>49.63</v>
      </c>
      <c r="O123" s="31"/>
      <c r="P123" s="32">
        <v>0.69</v>
      </c>
      <c r="Q123" s="4"/>
      <c r="R123" s="4"/>
    </row>
    <row r="124" spans="1:18" ht="22.5" x14ac:dyDescent="0.25">
      <c r="A124" s="33"/>
      <c r="B124" s="30" t="s">
        <v>155</v>
      </c>
      <c r="C124" s="52" t="s">
        <v>156</v>
      </c>
      <c r="D124" s="52"/>
      <c r="E124" s="52"/>
      <c r="F124" s="52"/>
      <c r="G124" s="52"/>
      <c r="H124" s="7" t="s">
        <v>140</v>
      </c>
      <c r="I124" s="7">
        <v>1E-3</v>
      </c>
      <c r="J124" s="31"/>
      <c r="K124" s="7">
        <v>1E-3</v>
      </c>
      <c r="L124" s="28">
        <v>395.65</v>
      </c>
      <c r="M124" s="18">
        <v>1.46</v>
      </c>
      <c r="N124" s="30">
        <v>577.65</v>
      </c>
      <c r="O124" s="31"/>
      <c r="P124" s="32">
        <v>0.57999999999999996</v>
      </c>
      <c r="Q124" s="4"/>
      <c r="R124" s="4"/>
    </row>
    <row r="125" spans="1:18" ht="22.5" customHeight="1" x14ac:dyDescent="0.25">
      <c r="A125" s="33"/>
      <c r="B125" s="30" t="s">
        <v>157</v>
      </c>
      <c r="C125" s="52" t="s">
        <v>158</v>
      </c>
      <c r="D125" s="52"/>
      <c r="E125" s="52"/>
      <c r="F125" s="52"/>
      <c r="G125" s="52"/>
      <c r="H125" s="7" t="s">
        <v>131</v>
      </c>
      <c r="I125" s="7">
        <v>1E-3</v>
      </c>
      <c r="J125" s="31"/>
      <c r="K125" s="7">
        <v>1E-3</v>
      </c>
      <c r="L125" s="47">
        <v>105278.81</v>
      </c>
      <c r="M125" s="18">
        <v>1.23</v>
      </c>
      <c r="N125" s="46">
        <v>129492.94</v>
      </c>
      <c r="O125" s="31"/>
      <c r="P125" s="32">
        <v>129.49</v>
      </c>
      <c r="Q125" s="4"/>
      <c r="R125" s="4"/>
    </row>
    <row r="126" spans="1:18" ht="22.5" x14ac:dyDescent="0.25">
      <c r="A126" s="33"/>
      <c r="B126" s="30" t="s">
        <v>159</v>
      </c>
      <c r="C126" s="52" t="s">
        <v>160</v>
      </c>
      <c r="D126" s="52"/>
      <c r="E126" s="52"/>
      <c r="F126" s="52"/>
      <c r="G126" s="52"/>
      <c r="H126" s="7" t="s">
        <v>140</v>
      </c>
      <c r="I126" s="7">
        <v>3.5999999999999997E-2</v>
      </c>
      <c r="J126" s="31"/>
      <c r="K126" s="7">
        <v>3.5999999999999997E-2</v>
      </c>
      <c r="L126" s="28">
        <v>79.88</v>
      </c>
      <c r="M126" s="18">
        <v>1.48</v>
      </c>
      <c r="N126" s="30">
        <v>118.22</v>
      </c>
      <c r="O126" s="31"/>
      <c r="P126" s="32">
        <v>4.26</v>
      </c>
      <c r="Q126" s="4"/>
      <c r="R126" s="4"/>
    </row>
    <row r="127" spans="1:18" ht="22.5" x14ac:dyDescent="0.25">
      <c r="A127" s="33"/>
      <c r="B127" s="30" t="s">
        <v>161</v>
      </c>
      <c r="C127" s="52" t="s">
        <v>162</v>
      </c>
      <c r="D127" s="52"/>
      <c r="E127" s="52"/>
      <c r="F127" s="52"/>
      <c r="G127" s="52"/>
      <c r="H127" s="7" t="s">
        <v>140</v>
      </c>
      <c r="I127" s="7">
        <v>6.0000000000000001E-3</v>
      </c>
      <c r="J127" s="31"/>
      <c r="K127" s="7">
        <v>6.0000000000000001E-3</v>
      </c>
      <c r="L127" s="28">
        <v>157.44</v>
      </c>
      <c r="M127" s="18">
        <v>1.22</v>
      </c>
      <c r="N127" s="30">
        <v>192.08</v>
      </c>
      <c r="O127" s="31"/>
      <c r="P127" s="32">
        <v>1.1499999999999999</v>
      </c>
      <c r="Q127" s="4"/>
      <c r="R127" s="4"/>
    </row>
    <row r="128" spans="1:18" ht="23.25" thickBot="1" x14ac:dyDescent="0.3">
      <c r="A128" s="33"/>
      <c r="B128" s="30" t="s">
        <v>163</v>
      </c>
      <c r="C128" s="53" t="s">
        <v>164</v>
      </c>
      <c r="D128" s="53"/>
      <c r="E128" s="53"/>
      <c r="F128" s="53"/>
      <c r="G128" s="53"/>
      <c r="H128" s="7" t="s">
        <v>165</v>
      </c>
      <c r="I128" s="7">
        <v>0.1</v>
      </c>
      <c r="J128" s="31"/>
      <c r="K128" s="7">
        <v>0.1</v>
      </c>
      <c r="L128" s="28">
        <v>944.69</v>
      </c>
      <c r="M128" s="18">
        <v>1.1100000000000001</v>
      </c>
      <c r="N128" s="46">
        <v>1048.6099999999999</v>
      </c>
      <c r="O128" s="31"/>
      <c r="P128" s="32">
        <v>104.86</v>
      </c>
      <c r="Q128" s="4"/>
      <c r="R128" s="4"/>
    </row>
    <row r="129" spans="1:18" x14ac:dyDescent="0.25">
      <c r="A129" s="34"/>
      <c r="B129" s="31"/>
      <c r="C129" s="86" t="s">
        <v>67</v>
      </c>
      <c r="D129" s="86"/>
      <c r="E129" s="86"/>
      <c r="F129" s="86"/>
      <c r="G129" s="86"/>
      <c r="H129" s="36"/>
      <c r="I129" s="36"/>
      <c r="J129" s="36"/>
      <c r="K129" s="36"/>
      <c r="L129" s="37"/>
      <c r="M129" s="36"/>
      <c r="N129" s="37"/>
      <c r="O129" s="36"/>
      <c r="P129" s="38">
        <v>899.58</v>
      </c>
      <c r="Q129" s="4"/>
      <c r="R129" s="4"/>
    </row>
    <row r="130" spans="1:18" ht="33.75" x14ac:dyDescent="0.25">
      <c r="A130" s="39">
        <v>45661</v>
      </c>
      <c r="B130" s="30" t="s">
        <v>68</v>
      </c>
      <c r="C130" s="52" t="s">
        <v>69</v>
      </c>
      <c r="D130" s="52"/>
      <c r="E130" s="52"/>
      <c r="F130" s="52"/>
      <c r="G130" s="52"/>
      <c r="H130" s="7" t="s">
        <v>70</v>
      </c>
      <c r="I130" s="7">
        <v>2</v>
      </c>
      <c r="J130" s="31"/>
      <c r="K130" s="7">
        <v>2</v>
      </c>
      <c r="L130" s="31"/>
      <c r="M130" s="31"/>
      <c r="N130" s="31"/>
      <c r="O130" s="31"/>
      <c r="P130" s="32">
        <v>10.44</v>
      </c>
      <c r="Q130" s="4"/>
      <c r="R130" s="4"/>
    </row>
    <row r="131" spans="1:18" x14ac:dyDescent="0.25">
      <c r="A131" s="33"/>
      <c r="B131" s="31"/>
      <c r="C131" s="52" t="s">
        <v>71</v>
      </c>
      <c r="D131" s="52"/>
      <c r="E131" s="52"/>
      <c r="F131" s="52"/>
      <c r="G131" s="52"/>
      <c r="H131" s="31"/>
      <c r="I131" s="31"/>
      <c r="J131" s="31"/>
      <c r="K131" s="31"/>
      <c r="L131" s="31"/>
      <c r="M131" s="31"/>
      <c r="N131" s="31"/>
      <c r="O131" s="31"/>
      <c r="P131" s="32">
        <v>626.54</v>
      </c>
      <c r="Q131" s="4"/>
      <c r="R131" s="4"/>
    </row>
    <row r="132" spans="1:18" ht="22.5" x14ac:dyDescent="0.25">
      <c r="A132" s="33"/>
      <c r="B132" s="30" t="s">
        <v>72</v>
      </c>
      <c r="C132" s="52" t="s">
        <v>73</v>
      </c>
      <c r="D132" s="52"/>
      <c r="E132" s="52"/>
      <c r="F132" s="52"/>
      <c r="G132" s="52"/>
      <c r="H132" s="7" t="s">
        <v>70</v>
      </c>
      <c r="I132" s="7">
        <v>97</v>
      </c>
      <c r="J132" s="31"/>
      <c r="K132" s="7">
        <v>97</v>
      </c>
      <c r="L132" s="31"/>
      <c r="M132" s="31"/>
      <c r="N132" s="31"/>
      <c r="O132" s="31"/>
      <c r="P132" s="32">
        <v>607.74</v>
      </c>
      <c r="Q132" s="4"/>
      <c r="R132" s="4"/>
    </row>
    <row r="133" spans="1:18" ht="23.25" thickBot="1" x14ac:dyDescent="0.3">
      <c r="A133" s="33"/>
      <c r="B133" s="30" t="s">
        <v>74</v>
      </c>
      <c r="C133" s="53" t="s">
        <v>75</v>
      </c>
      <c r="D133" s="53"/>
      <c r="E133" s="53"/>
      <c r="F133" s="53"/>
      <c r="G133" s="53"/>
      <c r="H133" s="7" t="s">
        <v>70</v>
      </c>
      <c r="I133" s="7">
        <v>51</v>
      </c>
      <c r="J133" s="31"/>
      <c r="K133" s="7">
        <v>51</v>
      </c>
      <c r="L133" s="31"/>
      <c r="M133" s="31"/>
      <c r="N133" s="31"/>
      <c r="O133" s="31"/>
      <c r="P133" s="32">
        <v>319.54000000000002</v>
      </c>
      <c r="Q133" s="4"/>
      <c r="R133" s="4"/>
    </row>
    <row r="134" spans="1:18" x14ac:dyDescent="0.25">
      <c r="A134" s="23"/>
      <c r="B134" s="31"/>
      <c r="C134" s="86" t="s">
        <v>76</v>
      </c>
      <c r="D134" s="86"/>
      <c r="E134" s="86"/>
      <c r="F134" s="86"/>
      <c r="G134" s="86"/>
      <c r="H134" s="36"/>
      <c r="I134" s="36"/>
      <c r="J134" s="36"/>
      <c r="K134" s="36"/>
      <c r="L134" s="37"/>
      <c r="M134" s="36"/>
      <c r="N134" s="40">
        <v>1837.3</v>
      </c>
      <c r="O134" s="36"/>
      <c r="P134" s="48">
        <v>1837.3</v>
      </c>
      <c r="Q134" s="4"/>
      <c r="R134" s="4"/>
    </row>
    <row r="135" spans="1:18" x14ac:dyDescent="0.25">
      <c r="A135" s="34"/>
      <c r="B135" s="31"/>
      <c r="C135" s="85" t="s">
        <v>166</v>
      </c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42"/>
      <c r="Q135" s="4"/>
      <c r="R135" s="4"/>
    </row>
    <row r="136" spans="1:18" x14ac:dyDescent="0.25">
      <c r="A136" s="34"/>
      <c r="B136" s="31"/>
      <c r="C136" s="87" t="s">
        <v>93</v>
      </c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49">
        <v>1090.3599999999999</v>
      </c>
      <c r="Q136" s="4"/>
      <c r="R136" s="4"/>
    </row>
    <row r="137" spans="1:18" x14ac:dyDescent="0.25">
      <c r="A137" s="34"/>
      <c r="B137" s="31"/>
      <c r="C137" s="87" t="s">
        <v>94</v>
      </c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43"/>
      <c r="Q137" s="4"/>
      <c r="R137" s="4"/>
    </row>
    <row r="138" spans="1:18" x14ac:dyDescent="0.25">
      <c r="A138" s="34"/>
      <c r="B138" s="31"/>
      <c r="C138" s="87" t="s">
        <v>95</v>
      </c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43">
        <v>762.9</v>
      </c>
      <c r="Q138" s="4"/>
      <c r="R138" s="4"/>
    </row>
    <row r="139" spans="1:18" x14ac:dyDescent="0.25">
      <c r="A139" s="34"/>
      <c r="B139" s="31"/>
      <c r="C139" s="87" t="s">
        <v>96</v>
      </c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43">
        <v>30.23</v>
      </c>
      <c r="Q139" s="4"/>
      <c r="R139" s="4"/>
    </row>
    <row r="140" spans="1:18" x14ac:dyDescent="0.25">
      <c r="A140" s="34"/>
      <c r="B140" s="31"/>
      <c r="C140" s="87" t="s">
        <v>97</v>
      </c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43">
        <v>11.08</v>
      </c>
      <c r="Q140" s="4"/>
      <c r="R140" s="4"/>
    </row>
    <row r="141" spans="1:18" x14ac:dyDescent="0.25">
      <c r="A141" s="34"/>
      <c r="B141" s="31"/>
      <c r="C141" s="87" t="s">
        <v>98</v>
      </c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43">
        <v>286.14999999999998</v>
      </c>
      <c r="Q141" s="4"/>
      <c r="R141" s="4"/>
    </row>
    <row r="142" spans="1:18" x14ac:dyDescent="0.25">
      <c r="A142" s="34"/>
      <c r="B142" s="31"/>
      <c r="C142" s="87" t="s">
        <v>105</v>
      </c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49">
        <v>2235.85</v>
      </c>
      <c r="Q142" s="4"/>
      <c r="R142" s="4"/>
    </row>
    <row r="143" spans="1:18" x14ac:dyDescent="0.25">
      <c r="A143" s="34"/>
      <c r="B143" s="31"/>
      <c r="C143" s="87" t="s">
        <v>94</v>
      </c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43"/>
      <c r="Q143" s="4"/>
      <c r="R143" s="4"/>
    </row>
    <row r="144" spans="1:18" x14ac:dyDescent="0.25">
      <c r="A144" s="34"/>
      <c r="B144" s="31"/>
      <c r="C144" s="87" t="s">
        <v>100</v>
      </c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43">
        <v>762.9</v>
      </c>
      <c r="Q144" s="4"/>
      <c r="R144" s="4"/>
    </row>
    <row r="145" spans="1:18" x14ac:dyDescent="0.25">
      <c r="A145" s="34"/>
      <c r="B145" s="31"/>
      <c r="C145" s="87" t="s">
        <v>101</v>
      </c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43">
        <v>30.23</v>
      </c>
      <c r="Q145" s="4"/>
      <c r="R145" s="4"/>
    </row>
    <row r="146" spans="1:18" x14ac:dyDescent="0.25">
      <c r="A146" s="34"/>
      <c r="B146" s="31"/>
      <c r="C146" s="87" t="s">
        <v>102</v>
      </c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43">
        <v>11.08</v>
      </c>
      <c r="Q146" s="4"/>
      <c r="R146" s="4"/>
    </row>
    <row r="147" spans="1:18" x14ac:dyDescent="0.25">
      <c r="A147" s="34"/>
      <c r="B147" s="31"/>
      <c r="C147" s="87" t="s">
        <v>106</v>
      </c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43">
        <v>286.14999999999998</v>
      </c>
      <c r="Q147" s="4"/>
      <c r="R147" s="4"/>
    </row>
    <row r="148" spans="1:18" x14ac:dyDescent="0.25">
      <c r="A148" s="34"/>
      <c r="B148" s="31"/>
      <c r="C148" s="87" t="s">
        <v>103</v>
      </c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43">
        <v>750.76</v>
      </c>
      <c r="Q148" s="4"/>
      <c r="R148" s="4"/>
    </row>
    <row r="149" spans="1:18" x14ac:dyDescent="0.25">
      <c r="A149" s="34"/>
      <c r="B149" s="31"/>
      <c r="C149" s="87" t="s">
        <v>104</v>
      </c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43">
        <v>394.73</v>
      </c>
      <c r="Q149" s="4"/>
      <c r="R149" s="4"/>
    </row>
    <row r="150" spans="1:18" x14ac:dyDescent="0.25">
      <c r="A150" s="34"/>
      <c r="B150" s="31"/>
      <c r="C150" s="87" t="s">
        <v>107</v>
      </c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43">
        <v>773.98</v>
      </c>
      <c r="Q150" s="4"/>
      <c r="R150" s="4"/>
    </row>
    <row r="151" spans="1:18" x14ac:dyDescent="0.25">
      <c r="A151" s="34"/>
      <c r="B151" s="31"/>
      <c r="C151" s="87" t="s">
        <v>108</v>
      </c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43">
        <v>750.76</v>
      </c>
      <c r="Q151" s="4"/>
      <c r="R151" s="4"/>
    </row>
    <row r="152" spans="1:18" x14ac:dyDescent="0.25">
      <c r="A152" s="34"/>
      <c r="B152" s="31"/>
      <c r="C152" s="87" t="s">
        <v>109</v>
      </c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43">
        <v>394.73</v>
      </c>
      <c r="Q152" s="4"/>
      <c r="R152" s="4"/>
    </row>
    <row r="153" spans="1:18" x14ac:dyDescent="0.25">
      <c r="A153" s="34"/>
      <c r="B153" s="31"/>
      <c r="C153" s="85" t="s">
        <v>167</v>
      </c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50">
        <v>2235.85</v>
      </c>
      <c r="Q153" s="4"/>
      <c r="R153" s="4"/>
    </row>
    <row r="154" spans="1:18" x14ac:dyDescent="0.25">
      <c r="A154" s="34"/>
      <c r="B154" s="31"/>
      <c r="C154" s="85" t="s">
        <v>111</v>
      </c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44"/>
      <c r="Q154" s="4"/>
      <c r="R154" s="4"/>
    </row>
    <row r="155" spans="1:18" x14ac:dyDescent="0.25">
      <c r="A155" s="34"/>
      <c r="B155" s="31"/>
      <c r="C155" s="87" t="s">
        <v>112</v>
      </c>
      <c r="D155" s="87"/>
      <c r="E155" s="87"/>
      <c r="F155" s="87"/>
      <c r="G155" s="87"/>
      <c r="H155" s="87"/>
      <c r="I155" s="87"/>
      <c r="J155" s="87"/>
      <c r="K155" s="45">
        <v>1.944</v>
      </c>
      <c r="L155" s="89"/>
      <c r="M155" s="89"/>
      <c r="N155" s="89"/>
      <c r="O155" s="89"/>
      <c r="P155" s="43"/>
      <c r="Q155" s="4"/>
      <c r="R155" s="4"/>
    </row>
    <row r="156" spans="1:18" ht="15.75" thickBot="1" x14ac:dyDescent="0.3">
      <c r="A156" s="34"/>
      <c r="B156" s="31"/>
      <c r="C156" s="90" t="s">
        <v>113</v>
      </c>
      <c r="D156" s="90"/>
      <c r="E156" s="90"/>
      <c r="F156" s="90"/>
      <c r="G156" s="90"/>
      <c r="H156" s="90"/>
      <c r="I156" s="90"/>
      <c r="J156" s="90"/>
      <c r="K156" s="45">
        <v>2.4E-2</v>
      </c>
      <c r="L156" s="91"/>
      <c r="M156" s="91"/>
      <c r="N156" s="91"/>
      <c r="O156" s="91"/>
      <c r="P156" s="43"/>
      <c r="Q156" s="4"/>
      <c r="R156" s="4"/>
    </row>
    <row r="157" spans="1:18" ht="15.75" thickBot="1" x14ac:dyDescent="0.3">
      <c r="A157" s="82" t="s">
        <v>168</v>
      </c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4"/>
      <c r="Q157" s="4"/>
      <c r="R157" s="4"/>
    </row>
    <row r="158" spans="1:18" ht="33.75" customHeight="1" x14ac:dyDescent="0.25">
      <c r="A158" s="23">
        <v>5</v>
      </c>
      <c r="B158" s="22" t="s">
        <v>169</v>
      </c>
      <c r="C158" s="86" t="s">
        <v>170</v>
      </c>
      <c r="D158" s="86"/>
      <c r="E158" s="86"/>
      <c r="F158" s="86"/>
      <c r="G158" s="86"/>
      <c r="H158" s="24" t="s">
        <v>117</v>
      </c>
      <c r="I158" s="24">
        <v>1</v>
      </c>
      <c r="J158" s="24">
        <v>1</v>
      </c>
      <c r="K158" s="24">
        <v>1</v>
      </c>
      <c r="L158" s="25"/>
      <c r="M158" s="24"/>
      <c r="N158" s="25"/>
      <c r="O158" s="24"/>
      <c r="P158" s="26"/>
      <c r="Q158" s="4"/>
      <c r="R158" s="4"/>
    </row>
    <row r="159" spans="1:18" ht="56.25" x14ac:dyDescent="0.25">
      <c r="A159" s="27"/>
      <c r="B159" s="28" t="s">
        <v>171</v>
      </c>
      <c r="C159" s="87" t="s">
        <v>172</v>
      </c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8"/>
      <c r="Q159" s="4"/>
      <c r="R159" s="4"/>
    </row>
    <row r="160" spans="1:18" x14ac:dyDescent="0.25">
      <c r="A160" s="29"/>
      <c r="B160" s="30">
        <v>1</v>
      </c>
      <c r="C160" s="52" t="s">
        <v>63</v>
      </c>
      <c r="D160" s="52"/>
      <c r="E160" s="52"/>
      <c r="F160" s="52"/>
      <c r="G160" s="52"/>
      <c r="H160" s="7" t="s">
        <v>64</v>
      </c>
      <c r="I160" s="31"/>
      <c r="J160" s="31"/>
      <c r="K160" s="7">
        <v>2.988</v>
      </c>
      <c r="L160" s="31"/>
      <c r="M160" s="31"/>
      <c r="N160" s="31"/>
      <c r="O160" s="31"/>
      <c r="P160" s="51">
        <v>1916.23</v>
      </c>
      <c r="Q160" s="4"/>
      <c r="R160" s="4"/>
    </row>
    <row r="161" spans="1:18" x14ac:dyDescent="0.25">
      <c r="A161" s="33"/>
      <c r="B161" s="30" t="s">
        <v>173</v>
      </c>
      <c r="C161" s="52" t="s">
        <v>174</v>
      </c>
      <c r="D161" s="52"/>
      <c r="E161" s="52"/>
      <c r="F161" s="52"/>
      <c r="G161" s="52"/>
      <c r="H161" s="7" t="s">
        <v>64</v>
      </c>
      <c r="I161" s="7">
        <v>0.8</v>
      </c>
      <c r="J161" s="7">
        <v>1.2</v>
      </c>
      <c r="K161" s="7">
        <v>0.96</v>
      </c>
      <c r="L161" s="31"/>
      <c r="M161" s="31"/>
      <c r="N161" s="30">
        <v>632.25</v>
      </c>
      <c r="O161" s="31"/>
      <c r="P161" s="32">
        <v>606.96</v>
      </c>
      <c r="Q161" s="4"/>
      <c r="R161" s="4"/>
    </row>
    <row r="162" spans="1:18" x14ac:dyDescent="0.25">
      <c r="A162" s="33"/>
      <c r="B162" s="30" t="s">
        <v>175</v>
      </c>
      <c r="C162" s="52" t="s">
        <v>176</v>
      </c>
      <c r="D162" s="52"/>
      <c r="E162" s="52"/>
      <c r="F162" s="52"/>
      <c r="G162" s="52"/>
      <c r="H162" s="7" t="s">
        <v>64</v>
      </c>
      <c r="I162" s="7">
        <v>0.67</v>
      </c>
      <c r="J162" s="7">
        <v>1.2</v>
      </c>
      <c r="K162" s="7">
        <v>0.80400000000000005</v>
      </c>
      <c r="L162" s="31"/>
      <c r="M162" s="31"/>
      <c r="N162" s="30">
        <v>576.38</v>
      </c>
      <c r="O162" s="31"/>
      <c r="P162" s="32">
        <v>463.41</v>
      </c>
      <c r="Q162" s="4"/>
      <c r="R162" s="4"/>
    </row>
    <row r="163" spans="1:18" ht="15.75" thickBot="1" x14ac:dyDescent="0.3">
      <c r="A163" s="33"/>
      <c r="B163" s="30" t="s">
        <v>177</v>
      </c>
      <c r="C163" s="53" t="s">
        <v>178</v>
      </c>
      <c r="D163" s="53"/>
      <c r="E163" s="53"/>
      <c r="F163" s="53"/>
      <c r="G163" s="53"/>
      <c r="H163" s="7" t="s">
        <v>64</v>
      </c>
      <c r="I163" s="7">
        <v>1.02</v>
      </c>
      <c r="J163" s="7">
        <v>1.2</v>
      </c>
      <c r="K163" s="7">
        <v>1.224</v>
      </c>
      <c r="L163" s="31"/>
      <c r="M163" s="31"/>
      <c r="N163" s="30">
        <v>691.06</v>
      </c>
      <c r="O163" s="31"/>
      <c r="P163" s="32">
        <v>845.86</v>
      </c>
      <c r="Q163" s="4"/>
      <c r="R163" s="4"/>
    </row>
    <row r="164" spans="1:18" x14ac:dyDescent="0.25">
      <c r="A164" s="34"/>
      <c r="B164" s="31"/>
      <c r="C164" s="86" t="s">
        <v>67</v>
      </c>
      <c r="D164" s="86"/>
      <c r="E164" s="86"/>
      <c r="F164" s="86"/>
      <c r="G164" s="86"/>
      <c r="H164" s="36"/>
      <c r="I164" s="36"/>
      <c r="J164" s="36"/>
      <c r="K164" s="36"/>
      <c r="L164" s="37"/>
      <c r="M164" s="36"/>
      <c r="N164" s="37"/>
      <c r="O164" s="36"/>
      <c r="P164" s="48">
        <v>1916.23</v>
      </c>
      <c r="Q164" s="4"/>
      <c r="R164" s="4"/>
    </row>
    <row r="165" spans="1:18" x14ac:dyDescent="0.25">
      <c r="A165" s="33"/>
      <c r="B165" s="31"/>
      <c r="C165" s="52" t="s">
        <v>71</v>
      </c>
      <c r="D165" s="52"/>
      <c r="E165" s="52"/>
      <c r="F165" s="52"/>
      <c r="G165" s="52"/>
      <c r="H165" s="31"/>
      <c r="I165" s="31"/>
      <c r="J165" s="31"/>
      <c r="K165" s="31"/>
      <c r="L165" s="31"/>
      <c r="M165" s="31"/>
      <c r="N165" s="31"/>
      <c r="O165" s="31"/>
      <c r="P165" s="51">
        <v>1916.23</v>
      </c>
      <c r="Q165" s="4"/>
      <c r="R165" s="4"/>
    </row>
    <row r="166" spans="1:18" ht="22.5" customHeight="1" x14ac:dyDescent="0.25">
      <c r="A166" s="33"/>
      <c r="B166" s="30" t="s">
        <v>179</v>
      </c>
      <c r="C166" s="52" t="s">
        <v>180</v>
      </c>
      <c r="D166" s="52"/>
      <c r="E166" s="52"/>
      <c r="F166" s="52"/>
      <c r="G166" s="52"/>
      <c r="H166" s="7" t="s">
        <v>70</v>
      </c>
      <c r="I166" s="7">
        <v>74</v>
      </c>
      <c r="J166" s="31"/>
      <c r="K166" s="7">
        <v>74</v>
      </c>
      <c r="L166" s="31"/>
      <c r="M166" s="31"/>
      <c r="N166" s="31"/>
      <c r="O166" s="31"/>
      <c r="P166" s="51">
        <v>1418.01</v>
      </c>
      <c r="Q166" s="4"/>
      <c r="R166" s="4"/>
    </row>
    <row r="167" spans="1:18" ht="23.25" thickBot="1" x14ac:dyDescent="0.3">
      <c r="A167" s="33"/>
      <c r="B167" s="30" t="s">
        <v>181</v>
      </c>
      <c r="C167" s="53" t="s">
        <v>182</v>
      </c>
      <c r="D167" s="53"/>
      <c r="E167" s="53"/>
      <c r="F167" s="53"/>
      <c r="G167" s="53"/>
      <c r="H167" s="7" t="s">
        <v>70</v>
      </c>
      <c r="I167" s="7">
        <v>36</v>
      </c>
      <c r="J167" s="31"/>
      <c r="K167" s="7">
        <v>36</v>
      </c>
      <c r="L167" s="31"/>
      <c r="M167" s="31"/>
      <c r="N167" s="31"/>
      <c r="O167" s="31"/>
      <c r="P167" s="32">
        <v>689.84</v>
      </c>
      <c r="Q167" s="4"/>
      <c r="R167" s="4"/>
    </row>
    <row r="168" spans="1:18" x14ac:dyDescent="0.25">
      <c r="A168" s="23"/>
      <c r="B168" s="31"/>
      <c r="C168" s="86" t="s">
        <v>76</v>
      </c>
      <c r="D168" s="86"/>
      <c r="E168" s="86"/>
      <c r="F168" s="86"/>
      <c r="G168" s="86"/>
      <c r="H168" s="36"/>
      <c r="I168" s="36"/>
      <c r="J168" s="36"/>
      <c r="K168" s="36"/>
      <c r="L168" s="37"/>
      <c r="M168" s="36"/>
      <c r="N168" s="40">
        <v>4024.08</v>
      </c>
      <c r="O168" s="36"/>
      <c r="P168" s="48">
        <v>4024.08</v>
      </c>
      <c r="Q168" s="4"/>
      <c r="R168" s="4"/>
    </row>
    <row r="169" spans="1:18" x14ac:dyDescent="0.25">
      <c r="A169" s="34"/>
      <c r="B169" s="31"/>
      <c r="C169" s="85" t="s">
        <v>183</v>
      </c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42"/>
      <c r="Q169" s="4"/>
      <c r="R169" s="4"/>
    </row>
    <row r="170" spans="1:18" x14ac:dyDescent="0.25">
      <c r="A170" s="34"/>
      <c r="B170" s="31"/>
      <c r="C170" s="87" t="s">
        <v>93</v>
      </c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49">
        <v>1916.23</v>
      </c>
      <c r="Q170" s="4"/>
      <c r="R170" s="4"/>
    </row>
    <row r="171" spans="1:18" x14ac:dyDescent="0.25">
      <c r="A171" s="34"/>
      <c r="B171" s="31"/>
      <c r="C171" s="87" t="s">
        <v>94</v>
      </c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43"/>
      <c r="Q171" s="4"/>
      <c r="R171" s="4"/>
    </row>
    <row r="172" spans="1:18" x14ac:dyDescent="0.25">
      <c r="A172" s="34"/>
      <c r="B172" s="31"/>
      <c r="C172" s="87" t="s">
        <v>95</v>
      </c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49">
        <v>1916.23</v>
      </c>
      <c r="Q172" s="4"/>
      <c r="R172" s="4"/>
    </row>
    <row r="173" spans="1:18" x14ac:dyDescent="0.25">
      <c r="A173" s="34"/>
      <c r="B173" s="31"/>
      <c r="C173" s="87" t="s">
        <v>184</v>
      </c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49">
        <v>4024.08</v>
      </c>
      <c r="Q173" s="4"/>
      <c r="R173" s="4"/>
    </row>
    <row r="174" spans="1:18" x14ac:dyDescent="0.25">
      <c r="A174" s="34"/>
      <c r="B174" s="31"/>
      <c r="C174" s="87" t="s">
        <v>185</v>
      </c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49">
        <v>4024.08</v>
      </c>
      <c r="Q174" s="4"/>
      <c r="R174" s="4"/>
    </row>
    <row r="175" spans="1:18" x14ac:dyDescent="0.25">
      <c r="A175" s="34"/>
      <c r="B175" s="31"/>
      <c r="C175" s="87" t="s">
        <v>186</v>
      </c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43"/>
      <c r="Q175" s="4"/>
      <c r="R175" s="4"/>
    </row>
    <row r="176" spans="1:18" x14ac:dyDescent="0.25">
      <c r="A176" s="34"/>
      <c r="B176" s="31"/>
      <c r="C176" s="87" t="s">
        <v>187</v>
      </c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49">
        <v>1916.23</v>
      </c>
      <c r="Q176" s="4"/>
      <c r="R176" s="4"/>
    </row>
    <row r="177" spans="1:18" x14ac:dyDescent="0.25">
      <c r="A177" s="34"/>
      <c r="B177" s="31"/>
      <c r="C177" s="87" t="s">
        <v>188</v>
      </c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49">
        <v>1418.01</v>
      </c>
      <c r="Q177" s="4"/>
      <c r="R177" s="4"/>
    </row>
    <row r="178" spans="1:18" x14ac:dyDescent="0.25">
      <c r="A178" s="34"/>
      <c r="B178" s="31"/>
      <c r="C178" s="87" t="s">
        <v>189</v>
      </c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43">
        <v>689.84</v>
      </c>
      <c r="Q178" s="4"/>
      <c r="R178" s="4"/>
    </row>
    <row r="179" spans="1:18" x14ac:dyDescent="0.25">
      <c r="A179" s="34"/>
      <c r="B179" s="31"/>
      <c r="C179" s="87" t="s">
        <v>107</v>
      </c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49">
        <v>1916.23</v>
      </c>
      <c r="Q179" s="4"/>
      <c r="R179" s="4"/>
    </row>
    <row r="180" spans="1:18" x14ac:dyDescent="0.25">
      <c r="A180" s="34"/>
      <c r="B180" s="31"/>
      <c r="C180" s="87" t="s">
        <v>108</v>
      </c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49">
        <v>1418.01</v>
      </c>
      <c r="Q180" s="4"/>
      <c r="R180" s="4"/>
    </row>
    <row r="181" spans="1:18" x14ac:dyDescent="0.25">
      <c r="A181" s="34"/>
      <c r="B181" s="31"/>
      <c r="C181" s="87" t="s">
        <v>109</v>
      </c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43">
        <v>689.84</v>
      </c>
      <c r="Q181" s="4"/>
      <c r="R181" s="4"/>
    </row>
    <row r="182" spans="1:18" x14ac:dyDescent="0.25">
      <c r="A182" s="34"/>
      <c r="B182" s="31"/>
      <c r="C182" s="85" t="s">
        <v>190</v>
      </c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50">
        <v>4024.08</v>
      </c>
      <c r="Q182" s="4"/>
      <c r="R182" s="4"/>
    </row>
    <row r="183" spans="1:18" x14ac:dyDescent="0.25">
      <c r="A183" s="34"/>
      <c r="B183" s="31"/>
      <c r="C183" s="85" t="s">
        <v>111</v>
      </c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44"/>
      <c r="Q183" s="4"/>
      <c r="R183" s="4"/>
    </row>
    <row r="184" spans="1:18" ht="15.75" thickBot="1" x14ac:dyDescent="0.3">
      <c r="A184" s="34"/>
      <c r="B184" s="31"/>
      <c r="C184" s="90" t="s">
        <v>112</v>
      </c>
      <c r="D184" s="90"/>
      <c r="E184" s="90"/>
      <c r="F184" s="90"/>
      <c r="G184" s="90"/>
      <c r="H184" s="90"/>
      <c r="I184" s="90"/>
      <c r="J184" s="90"/>
      <c r="K184" s="45">
        <v>2.988</v>
      </c>
      <c r="L184" s="91"/>
      <c r="M184" s="91"/>
      <c r="N184" s="91"/>
      <c r="O184" s="91"/>
      <c r="P184" s="43"/>
      <c r="Q184" s="4"/>
      <c r="R184" s="4"/>
    </row>
    <row r="185" spans="1:18" ht="15.75" thickBot="1" x14ac:dyDescent="0.3">
      <c r="A185" s="82" t="s">
        <v>191</v>
      </c>
      <c r="B185" s="83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4"/>
      <c r="Q185" s="4"/>
      <c r="R185" s="4"/>
    </row>
    <row r="186" spans="1:18" ht="51.75" customHeight="1" x14ac:dyDescent="0.25">
      <c r="A186" s="23">
        <v>6</v>
      </c>
      <c r="B186" s="86" t="s">
        <v>193</v>
      </c>
      <c r="C186" s="86" t="s">
        <v>194</v>
      </c>
      <c r="D186" s="86"/>
      <c r="E186" s="86"/>
      <c r="F186" s="86"/>
      <c r="G186" s="86"/>
      <c r="H186" s="93" t="s">
        <v>195</v>
      </c>
      <c r="I186" s="93">
        <v>1</v>
      </c>
      <c r="J186" s="93">
        <v>1</v>
      </c>
      <c r="K186" s="93">
        <v>1</v>
      </c>
      <c r="L186" s="95"/>
      <c r="M186" s="93"/>
      <c r="N186" s="97">
        <v>8585.85</v>
      </c>
      <c r="O186" s="93"/>
      <c r="P186" s="99">
        <v>8585.85</v>
      </c>
      <c r="Q186" s="102"/>
      <c r="R186" s="101"/>
    </row>
    <row r="187" spans="1:18" ht="15.75" thickBot="1" x14ac:dyDescent="0.3">
      <c r="A187" s="23" t="s">
        <v>192</v>
      </c>
      <c r="B187" s="85"/>
      <c r="C187" s="92"/>
      <c r="D187" s="92"/>
      <c r="E187" s="92"/>
      <c r="F187" s="92"/>
      <c r="G187" s="92"/>
      <c r="H187" s="94"/>
      <c r="I187" s="94"/>
      <c r="J187" s="94"/>
      <c r="K187" s="94"/>
      <c r="L187" s="96"/>
      <c r="M187" s="94"/>
      <c r="N187" s="98"/>
      <c r="O187" s="94"/>
      <c r="P187" s="100"/>
      <c r="Q187" s="102"/>
      <c r="R187" s="101"/>
    </row>
    <row r="188" spans="1:18" ht="15.75" thickBot="1" x14ac:dyDescent="0.3">
      <c r="A188" s="23"/>
      <c r="B188" s="31"/>
      <c r="C188" s="83" t="s">
        <v>76</v>
      </c>
      <c r="D188" s="83"/>
      <c r="E188" s="83"/>
      <c r="F188" s="83"/>
      <c r="G188" s="83"/>
      <c r="H188" s="36"/>
      <c r="I188" s="36"/>
      <c r="J188" s="36"/>
      <c r="K188" s="36"/>
      <c r="L188" s="37"/>
      <c r="M188" s="36"/>
      <c r="N188" s="37"/>
      <c r="O188" s="36"/>
      <c r="P188" s="48">
        <v>8585.85</v>
      </c>
      <c r="Q188" s="4"/>
      <c r="R188" s="4"/>
    </row>
    <row r="189" spans="1:18" ht="51.75" customHeight="1" x14ac:dyDescent="0.25">
      <c r="A189" s="41">
        <v>7</v>
      </c>
      <c r="B189" s="86" t="s">
        <v>193</v>
      </c>
      <c r="C189" s="86" t="s">
        <v>196</v>
      </c>
      <c r="D189" s="86"/>
      <c r="E189" s="86"/>
      <c r="F189" s="86"/>
      <c r="G189" s="86"/>
      <c r="H189" s="93" t="s">
        <v>195</v>
      </c>
      <c r="I189" s="93">
        <v>1</v>
      </c>
      <c r="J189" s="93">
        <v>1</v>
      </c>
      <c r="K189" s="93">
        <v>1</v>
      </c>
      <c r="L189" s="95"/>
      <c r="M189" s="93"/>
      <c r="N189" s="95">
        <v>524.9</v>
      </c>
      <c r="O189" s="93"/>
      <c r="P189" s="104">
        <v>524.9</v>
      </c>
      <c r="Q189" s="102"/>
      <c r="R189" s="101"/>
    </row>
    <row r="190" spans="1:18" ht="15.75" thickBot="1" x14ac:dyDescent="0.3">
      <c r="A190" s="23" t="s">
        <v>192</v>
      </c>
      <c r="B190" s="103"/>
      <c r="C190" s="92"/>
      <c r="D190" s="92"/>
      <c r="E190" s="92"/>
      <c r="F190" s="92"/>
      <c r="G190" s="92"/>
      <c r="H190" s="94"/>
      <c r="I190" s="94"/>
      <c r="J190" s="94"/>
      <c r="K190" s="94"/>
      <c r="L190" s="96"/>
      <c r="M190" s="94"/>
      <c r="N190" s="96"/>
      <c r="O190" s="94"/>
      <c r="P190" s="105"/>
      <c r="Q190" s="102"/>
      <c r="R190" s="101"/>
    </row>
    <row r="191" spans="1:18" x14ac:dyDescent="0.25">
      <c r="A191" s="23"/>
      <c r="B191" s="31"/>
      <c r="C191" s="86" t="s">
        <v>76</v>
      </c>
      <c r="D191" s="86"/>
      <c r="E191" s="86"/>
      <c r="F191" s="86"/>
      <c r="G191" s="86"/>
      <c r="H191" s="36"/>
      <c r="I191" s="36"/>
      <c r="J191" s="36"/>
      <c r="K191" s="36"/>
      <c r="L191" s="37"/>
      <c r="M191" s="36"/>
      <c r="N191" s="37"/>
      <c r="O191" s="36"/>
      <c r="P191" s="38">
        <v>524.9</v>
      </c>
      <c r="Q191" s="4"/>
      <c r="R191" s="4"/>
    </row>
    <row r="192" spans="1:18" x14ac:dyDescent="0.25">
      <c r="A192" s="34"/>
      <c r="B192" s="31"/>
      <c r="C192" s="85" t="s">
        <v>197</v>
      </c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42"/>
      <c r="Q192" s="4"/>
      <c r="R192" s="4"/>
    </row>
    <row r="193" spans="1:18" x14ac:dyDescent="0.25">
      <c r="A193" s="34"/>
      <c r="B193" s="31"/>
      <c r="C193" s="87" t="s">
        <v>198</v>
      </c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49">
        <v>9110.75</v>
      </c>
      <c r="Q193" s="4"/>
      <c r="R193" s="4"/>
    </row>
    <row r="194" spans="1:18" x14ac:dyDescent="0.25">
      <c r="A194" s="34"/>
      <c r="B194" s="31"/>
      <c r="C194" s="85" t="s">
        <v>199</v>
      </c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50">
        <v>9110.75</v>
      </c>
      <c r="Q194" s="4"/>
      <c r="R194" s="4"/>
    </row>
    <row r="195" spans="1:18" x14ac:dyDescent="0.25">
      <c r="A195" s="34"/>
      <c r="B195" s="31"/>
      <c r="C195" s="85" t="s">
        <v>200</v>
      </c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42"/>
      <c r="Q195" s="4"/>
      <c r="R195" s="4"/>
    </row>
    <row r="196" spans="1:18" x14ac:dyDescent="0.25">
      <c r="A196" s="34"/>
      <c r="B196" s="31"/>
      <c r="C196" s="87" t="s">
        <v>201</v>
      </c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49">
        <v>3169.07</v>
      </c>
      <c r="Q196" s="4"/>
      <c r="R196" s="4"/>
    </row>
    <row r="197" spans="1:18" x14ac:dyDescent="0.25">
      <c r="A197" s="34"/>
      <c r="B197" s="31"/>
      <c r="C197" s="87" t="s">
        <v>94</v>
      </c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43"/>
      <c r="Q197" s="4"/>
      <c r="R197" s="4"/>
    </row>
    <row r="198" spans="1:18" x14ac:dyDescent="0.25">
      <c r="A198" s="34"/>
      <c r="B198" s="31"/>
      <c r="C198" s="87" t="s">
        <v>95</v>
      </c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49">
        <v>2840.39</v>
      </c>
      <c r="Q198" s="4"/>
      <c r="R198" s="4"/>
    </row>
    <row r="199" spans="1:18" x14ac:dyDescent="0.25">
      <c r="A199" s="34"/>
      <c r="B199" s="31"/>
      <c r="C199" s="87" t="s">
        <v>96</v>
      </c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43">
        <v>30.27</v>
      </c>
      <c r="Q199" s="4"/>
      <c r="R199" s="4"/>
    </row>
    <row r="200" spans="1:18" x14ac:dyDescent="0.25">
      <c r="A200" s="34"/>
      <c r="B200" s="31"/>
      <c r="C200" s="87" t="s">
        <v>97</v>
      </c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43">
        <v>11.37</v>
      </c>
      <c r="Q200" s="4"/>
      <c r="R200" s="4"/>
    </row>
    <row r="201" spans="1:18" x14ac:dyDescent="0.25">
      <c r="A201" s="34"/>
      <c r="B201" s="31"/>
      <c r="C201" s="87" t="s">
        <v>98</v>
      </c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43">
        <v>287.04000000000002</v>
      </c>
      <c r="Q201" s="4"/>
      <c r="R201" s="4"/>
    </row>
    <row r="202" spans="1:18" x14ac:dyDescent="0.25">
      <c r="A202" s="34"/>
      <c r="B202" s="31"/>
      <c r="C202" s="87" t="s">
        <v>99</v>
      </c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43">
        <v>258.87</v>
      </c>
      <c r="Q202" s="4"/>
      <c r="R202" s="4"/>
    </row>
    <row r="203" spans="1:18" x14ac:dyDescent="0.25">
      <c r="A203" s="34"/>
      <c r="B203" s="31"/>
      <c r="C203" s="87" t="s">
        <v>94</v>
      </c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43"/>
      <c r="Q203" s="4"/>
      <c r="R203" s="4"/>
    </row>
    <row r="204" spans="1:18" x14ac:dyDescent="0.25">
      <c r="A204" s="34"/>
      <c r="B204" s="31"/>
      <c r="C204" s="87" t="s">
        <v>100</v>
      </c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43">
        <v>108.01</v>
      </c>
      <c r="Q204" s="4"/>
      <c r="R204" s="4"/>
    </row>
    <row r="205" spans="1:18" x14ac:dyDescent="0.25">
      <c r="A205" s="34"/>
      <c r="B205" s="31"/>
      <c r="C205" s="87" t="s">
        <v>101</v>
      </c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43">
        <v>0.04</v>
      </c>
      <c r="Q205" s="4"/>
      <c r="R205" s="4"/>
    </row>
    <row r="206" spans="1:18" x14ac:dyDescent="0.25">
      <c r="A206" s="34"/>
      <c r="B206" s="31"/>
      <c r="C206" s="87" t="s">
        <v>102</v>
      </c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43">
        <v>0.28999999999999998</v>
      </c>
      <c r="Q206" s="4"/>
      <c r="R206" s="4"/>
    </row>
    <row r="207" spans="1:18" x14ac:dyDescent="0.25">
      <c r="A207" s="34"/>
      <c r="B207" s="31"/>
      <c r="C207" s="87" t="s">
        <v>103</v>
      </c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43">
        <v>98.55</v>
      </c>
      <c r="Q207" s="4"/>
      <c r="R207" s="4"/>
    </row>
    <row r="208" spans="1:18" x14ac:dyDescent="0.25">
      <c r="A208" s="34"/>
      <c r="B208" s="31"/>
      <c r="C208" s="87" t="s">
        <v>104</v>
      </c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43">
        <v>51.98</v>
      </c>
      <c r="Q208" s="4"/>
      <c r="R208" s="4"/>
    </row>
    <row r="209" spans="1:18" x14ac:dyDescent="0.25">
      <c r="A209" s="34"/>
      <c r="B209" s="31"/>
      <c r="C209" s="87" t="s">
        <v>105</v>
      </c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49">
        <v>2368.8000000000002</v>
      </c>
      <c r="Q209" s="4"/>
      <c r="R209" s="4"/>
    </row>
    <row r="210" spans="1:18" x14ac:dyDescent="0.25">
      <c r="A210" s="34"/>
      <c r="B210" s="31"/>
      <c r="C210" s="87" t="s">
        <v>94</v>
      </c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43"/>
      <c r="Q210" s="4"/>
      <c r="R210" s="4"/>
    </row>
    <row r="211" spans="1:18" x14ac:dyDescent="0.25">
      <c r="A211" s="34"/>
      <c r="B211" s="31"/>
      <c r="C211" s="87" t="s">
        <v>100</v>
      </c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43">
        <v>816.15</v>
      </c>
      <c r="Q211" s="4"/>
      <c r="R211" s="4"/>
    </row>
    <row r="212" spans="1:18" x14ac:dyDescent="0.25">
      <c r="A212" s="34"/>
      <c r="B212" s="31"/>
      <c r="C212" s="87" t="s">
        <v>101</v>
      </c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43">
        <v>30.23</v>
      </c>
      <c r="Q212" s="4"/>
      <c r="R212" s="4"/>
    </row>
    <row r="213" spans="1:18" x14ac:dyDescent="0.25">
      <c r="A213" s="34"/>
      <c r="B213" s="31"/>
      <c r="C213" s="87" t="s">
        <v>102</v>
      </c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43">
        <v>11.08</v>
      </c>
      <c r="Q213" s="4"/>
      <c r="R213" s="4"/>
    </row>
    <row r="214" spans="1:18" x14ac:dyDescent="0.25">
      <c r="A214" s="34"/>
      <c r="B214" s="31"/>
      <c r="C214" s="87" t="s">
        <v>106</v>
      </c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43">
        <v>287.04000000000002</v>
      </c>
      <c r="Q214" s="4"/>
      <c r="R214" s="4"/>
    </row>
    <row r="215" spans="1:18" x14ac:dyDescent="0.25">
      <c r="A215" s="34"/>
      <c r="B215" s="31"/>
      <c r="C215" s="87" t="s">
        <v>103</v>
      </c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43">
        <v>802.41</v>
      </c>
      <c r="Q215" s="4"/>
      <c r="R215" s="4"/>
    </row>
    <row r="216" spans="1:18" x14ac:dyDescent="0.25">
      <c r="A216" s="34"/>
      <c r="B216" s="31"/>
      <c r="C216" s="87" t="s">
        <v>104</v>
      </c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43">
        <v>421.89</v>
      </c>
      <c r="Q216" s="4"/>
      <c r="R216" s="4"/>
    </row>
    <row r="217" spans="1:18" x14ac:dyDescent="0.25">
      <c r="A217" s="34"/>
      <c r="B217" s="31"/>
      <c r="C217" s="87" t="s">
        <v>198</v>
      </c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49">
        <v>9110.75</v>
      </c>
      <c r="Q217" s="4"/>
      <c r="R217" s="4"/>
    </row>
    <row r="218" spans="1:18" x14ac:dyDescent="0.25">
      <c r="A218" s="34"/>
      <c r="B218" s="31"/>
      <c r="C218" s="87" t="s">
        <v>184</v>
      </c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49">
        <v>4024.08</v>
      </c>
      <c r="Q218" s="4"/>
      <c r="R218" s="4"/>
    </row>
    <row r="219" spans="1:18" x14ac:dyDescent="0.25">
      <c r="A219" s="34"/>
      <c r="B219" s="31"/>
      <c r="C219" s="87" t="s">
        <v>185</v>
      </c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49">
        <v>4024.08</v>
      </c>
      <c r="Q219" s="4"/>
      <c r="R219" s="4"/>
    </row>
    <row r="220" spans="1:18" x14ac:dyDescent="0.25">
      <c r="A220" s="34"/>
      <c r="B220" s="31"/>
      <c r="C220" s="87" t="s">
        <v>186</v>
      </c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43"/>
      <c r="Q220" s="4"/>
      <c r="R220" s="4"/>
    </row>
    <row r="221" spans="1:18" x14ac:dyDescent="0.25">
      <c r="A221" s="34"/>
      <c r="B221" s="31"/>
      <c r="C221" s="87" t="s">
        <v>187</v>
      </c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49">
        <v>1916.23</v>
      </c>
      <c r="Q221" s="4"/>
      <c r="R221" s="4"/>
    </row>
    <row r="222" spans="1:18" x14ac:dyDescent="0.25">
      <c r="A222" s="34"/>
      <c r="B222" s="31"/>
      <c r="C222" s="87" t="s">
        <v>188</v>
      </c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49">
        <v>1418.01</v>
      </c>
      <c r="Q222" s="4"/>
      <c r="R222" s="4"/>
    </row>
    <row r="223" spans="1:18" x14ac:dyDescent="0.25">
      <c r="A223" s="34"/>
      <c r="B223" s="31"/>
      <c r="C223" s="87" t="s">
        <v>189</v>
      </c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43">
        <v>689.84</v>
      </c>
      <c r="Q223" s="4"/>
      <c r="R223" s="4"/>
    </row>
    <row r="224" spans="1:18" x14ac:dyDescent="0.25">
      <c r="A224" s="34"/>
      <c r="B224" s="31"/>
      <c r="C224" s="87" t="s">
        <v>202</v>
      </c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49">
        <v>2851.76</v>
      </c>
      <c r="Q224" s="4"/>
      <c r="R224" s="4"/>
    </row>
    <row r="225" spans="1:18" x14ac:dyDescent="0.25">
      <c r="A225" s="34"/>
      <c r="B225" s="31"/>
      <c r="C225" s="87" t="s">
        <v>203</v>
      </c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49">
        <v>2318.9699999999998</v>
      </c>
      <c r="Q225" s="4"/>
      <c r="R225" s="4"/>
    </row>
    <row r="226" spans="1:18" x14ac:dyDescent="0.25">
      <c r="A226" s="34"/>
      <c r="B226" s="31"/>
      <c r="C226" s="87" t="s">
        <v>204</v>
      </c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49">
        <v>1163.71</v>
      </c>
      <c r="Q226" s="4"/>
      <c r="R226" s="4"/>
    </row>
    <row r="227" spans="1:18" x14ac:dyDescent="0.25">
      <c r="A227" s="34"/>
      <c r="B227" s="31"/>
      <c r="C227" s="85" t="s">
        <v>205</v>
      </c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50">
        <v>15762.5</v>
      </c>
      <c r="Q227" s="4"/>
      <c r="R227" s="4"/>
    </row>
    <row r="228" spans="1:18" x14ac:dyDescent="0.25">
      <c r="A228" s="34"/>
      <c r="B228" s="31"/>
      <c r="C228" s="87" t="s">
        <v>206</v>
      </c>
      <c r="D228" s="87"/>
      <c r="E228" s="87"/>
      <c r="F228" s="87"/>
      <c r="G228" s="87"/>
      <c r="H228" s="87"/>
      <c r="I228" s="87"/>
      <c r="J228" s="87"/>
      <c r="K228" s="87"/>
      <c r="L228" s="31"/>
      <c r="M228" s="31"/>
      <c r="N228" s="31"/>
      <c r="O228" s="45">
        <v>0.16183861390000001</v>
      </c>
      <c r="P228" s="49">
        <v>1076.51</v>
      </c>
      <c r="Q228" s="4"/>
      <c r="R228" s="4"/>
    </row>
    <row r="229" spans="1:18" x14ac:dyDescent="0.25">
      <c r="A229" s="34"/>
      <c r="B229" s="31"/>
      <c r="C229" s="85" t="s">
        <v>207</v>
      </c>
      <c r="D229" s="85"/>
      <c r="E229" s="85"/>
      <c r="F229" s="85"/>
      <c r="G229" s="85"/>
      <c r="H229" s="85"/>
      <c r="I229" s="85"/>
      <c r="J229" s="85"/>
      <c r="K229" s="85"/>
      <c r="L229" s="31"/>
      <c r="M229" s="31"/>
      <c r="N229" s="31"/>
      <c r="O229" s="31"/>
      <c r="P229" s="50">
        <v>10187.26</v>
      </c>
      <c r="Q229" s="4"/>
      <c r="R229" s="4"/>
    </row>
    <row r="230" spans="1:18" x14ac:dyDescent="0.25">
      <c r="A230" s="34"/>
      <c r="B230" s="31"/>
      <c r="C230" s="87" t="s">
        <v>208</v>
      </c>
      <c r="D230" s="87"/>
      <c r="E230" s="87"/>
      <c r="F230" s="87"/>
      <c r="G230" s="87"/>
      <c r="H230" s="87"/>
      <c r="I230" s="87"/>
      <c r="J230" s="87"/>
      <c r="K230" s="87"/>
      <c r="L230" s="31"/>
      <c r="M230" s="31"/>
      <c r="N230" s="31"/>
      <c r="O230" s="31"/>
      <c r="P230" s="49">
        <v>2037.45</v>
      </c>
      <c r="Q230" s="4"/>
      <c r="R230" s="4"/>
    </row>
    <row r="231" spans="1:18" x14ac:dyDescent="0.25">
      <c r="A231" s="34"/>
      <c r="B231" s="31"/>
      <c r="C231" s="85" t="s">
        <v>209</v>
      </c>
      <c r="D231" s="85"/>
      <c r="E231" s="85"/>
      <c r="F231" s="85"/>
      <c r="G231" s="85"/>
      <c r="H231" s="85"/>
      <c r="I231" s="85"/>
      <c r="J231" s="85"/>
      <c r="K231" s="85"/>
      <c r="L231" s="31"/>
      <c r="M231" s="31"/>
      <c r="N231" s="31"/>
      <c r="O231" s="31"/>
      <c r="P231" s="50">
        <v>12224.71</v>
      </c>
      <c r="Q231" s="4"/>
      <c r="R231" s="4"/>
    </row>
  </sheetData>
  <mergeCells count="259">
    <mergeCell ref="C231:K231"/>
    <mergeCell ref="C225:O225"/>
    <mergeCell ref="C226:O226"/>
    <mergeCell ref="C227:O227"/>
    <mergeCell ref="C228:K228"/>
    <mergeCell ref="C229:K229"/>
    <mergeCell ref="C230:K230"/>
    <mergeCell ref="C219:O219"/>
    <mergeCell ref="C220:O220"/>
    <mergeCell ref="C221:O221"/>
    <mergeCell ref="C222:O222"/>
    <mergeCell ref="C223:O223"/>
    <mergeCell ref="C224:O224"/>
    <mergeCell ref="C213:O213"/>
    <mergeCell ref="C214:O214"/>
    <mergeCell ref="C215:O215"/>
    <mergeCell ref="C216:O216"/>
    <mergeCell ref="C217:O217"/>
    <mergeCell ref="C218:O218"/>
    <mergeCell ref="C207:O207"/>
    <mergeCell ref="C208:O208"/>
    <mergeCell ref="C209:O209"/>
    <mergeCell ref="C210:O210"/>
    <mergeCell ref="C211:O211"/>
    <mergeCell ref="C212:O212"/>
    <mergeCell ref="C201:O201"/>
    <mergeCell ref="C202:O202"/>
    <mergeCell ref="C203:O203"/>
    <mergeCell ref="C204:O204"/>
    <mergeCell ref="C205:O205"/>
    <mergeCell ref="C206:O206"/>
    <mergeCell ref="C195:O195"/>
    <mergeCell ref="C196:O196"/>
    <mergeCell ref="C197:O197"/>
    <mergeCell ref="C198:O198"/>
    <mergeCell ref="C199:O199"/>
    <mergeCell ref="C200:O200"/>
    <mergeCell ref="Q189:Q190"/>
    <mergeCell ref="R189:R190"/>
    <mergeCell ref="C191:G191"/>
    <mergeCell ref="C192:O192"/>
    <mergeCell ref="C193:O193"/>
    <mergeCell ref="C194:O194"/>
    <mergeCell ref="K189:K190"/>
    <mergeCell ref="L189:L190"/>
    <mergeCell ref="M189:M190"/>
    <mergeCell ref="N189:N190"/>
    <mergeCell ref="O189:O190"/>
    <mergeCell ref="P189:P190"/>
    <mergeCell ref="O186:O187"/>
    <mergeCell ref="P186:P187"/>
    <mergeCell ref="Q186:Q187"/>
    <mergeCell ref="R186:R187"/>
    <mergeCell ref="C188:G188"/>
    <mergeCell ref="B189:B190"/>
    <mergeCell ref="C189:G190"/>
    <mergeCell ref="H189:H190"/>
    <mergeCell ref="I189:I190"/>
    <mergeCell ref="J189:J190"/>
    <mergeCell ref="A185:P185"/>
    <mergeCell ref="B186:B187"/>
    <mergeCell ref="C186:G187"/>
    <mergeCell ref="H186:H187"/>
    <mergeCell ref="I186:I187"/>
    <mergeCell ref="J186:J187"/>
    <mergeCell ref="K186:K187"/>
    <mergeCell ref="L186:L187"/>
    <mergeCell ref="M186:M187"/>
    <mergeCell ref="N186:N187"/>
    <mergeCell ref="C179:O179"/>
    <mergeCell ref="C180:O180"/>
    <mergeCell ref="C181:O181"/>
    <mergeCell ref="C182:O182"/>
    <mergeCell ref="C183:O183"/>
    <mergeCell ref="C184:J184"/>
    <mergeCell ref="L184:O184"/>
    <mergeCell ref="C173:O173"/>
    <mergeCell ref="C174:O174"/>
    <mergeCell ref="C175:O175"/>
    <mergeCell ref="C176:O176"/>
    <mergeCell ref="C177:O177"/>
    <mergeCell ref="C178:O178"/>
    <mergeCell ref="C167:G167"/>
    <mergeCell ref="C168:G168"/>
    <mergeCell ref="C169:O169"/>
    <mergeCell ref="C170:O170"/>
    <mergeCell ref="C171:O171"/>
    <mergeCell ref="C172:O172"/>
    <mergeCell ref="C161:G161"/>
    <mergeCell ref="C162:G162"/>
    <mergeCell ref="C163:G163"/>
    <mergeCell ref="C164:G164"/>
    <mergeCell ref="C165:G165"/>
    <mergeCell ref="C166:G166"/>
    <mergeCell ref="C156:J156"/>
    <mergeCell ref="L156:O156"/>
    <mergeCell ref="A157:P157"/>
    <mergeCell ref="C158:G158"/>
    <mergeCell ref="C159:P159"/>
    <mergeCell ref="C160:G160"/>
    <mergeCell ref="C151:O151"/>
    <mergeCell ref="C152:O152"/>
    <mergeCell ref="C153:O153"/>
    <mergeCell ref="C154:O154"/>
    <mergeCell ref="C155:J155"/>
    <mergeCell ref="L155:O155"/>
    <mergeCell ref="C145:O145"/>
    <mergeCell ref="C146:O146"/>
    <mergeCell ref="C147:O147"/>
    <mergeCell ref="C148:O148"/>
    <mergeCell ref="C149:O149"/>
    <mergeCell ref="C150:O150"/>
    <mergeCell ref="C139:O139"/>
    <mergeCell ref="C140:O140"/>
    <mergeCell ref="C141:O141"/>
    <mergeCell ref="C142:O142"/>
    <mergeCell ref="C143:O143"/>
    <mergeCell ref="C144:O144"/>
    <mergeCell ref="C133:G133"/>
    <mergeCell ref="C134:G134"/>
    <mergeCell ref="C135:O135"/>
    <mergeCell ref="C136:O136"/>
    <mergeCell ref="C137:O137"/>
    <mergeCell ref="C138:O138"/>
    <mergeCell ref="C127:G127"/>
    <mergeCell ref="C128:G128"/>
    <mergeCell ref="C129:G129"/>
    <mergeCell ref="C130:G130"/>
    <mergeCell ref="C131:G131"/>
    <mergeCell ref="C132:G132"/>
    <mergeCell ref="C121:G121"/>
    <mergeCell ref="C122:G122"/>
    <mergeCell ref="C123:G123"/>
    <mergeCell ref="C124:G124"/>
    <mergeCell ref="C125:G125"/>
    <mergeCell ref="C126:G126"/>
    <mergeCell ref="C115:G115"/>
    <mergeCell ref="C116:G116"/>
    <mergeCell ref="C117:G117"/>
    <mergeCell ref="C118:G118"/>
    <mergeCell ref="C119:G119"/>
    <mergeCell ref="C120:G120"/>
    <mergeCell ref="C109:G109"/>
    <mergeCell ref="C110:G110"/>
    <mergeCell ref="C111:P111"/>
    <mergeCell ref="C112:G112"/>
    <mergeCell ref="C113:G113"/>
    <mergeCell ref="C114:G114"/>
    <mergeCell ref="C103:G103"/>
    <mergeCell ref="C104:G104"/>
    <mergeCell ref="C105:G105"/>
    <mergeCell ref="C106:G106"/>
    <mergeCell ref="C107:G107"/>
    <mergeCell ref="C108:G108"/>
    <mergeCell ref="C97:G97"/>
    <mergeCell ref="C98:G98"/>
    <mergeCell ref="C99:G99"/>
    <mergeCell ref="C100:G100"/>
    <mergeCell ref="C101:G101"/>
    <mergeCell ref="C102:G102"/>
    <mergeCell ref="A91:P91"/>
    <mergeCell ref="C92:G92"/>
    <mergeCell ref="C93:P93"/>
    <mergeCell ref="C94:G94"/>
    <mergeCell ref="C95:G95"/>
    <mergeCell ref="C96:G96"/>
    <mergeCell ref="C86:O86"/>
    <mergeCell ref="C87:O87"/>
    <mergeCell ref="C88:O88"/>
    <mergeCell ref="C89:J89"/>
    <mergeCell ref="L89:O89"/>
    <mergeCell ref="C90:J90"/>
    <mergeCell ref="L90:O90"/>
    <mergeCell ref="C80:O80"/>
    <mergeCell ref="C81:O81"/>
    <mergeCell ref="C82:O82"/>
    <mergeCell ref="C83:O83"/>
    <mergeCell ref="C84:O84"/>
    <mergeCell ref="C85:O85"/>
    <mergeCell ref="C74:O74"/>
    <mergeCell ref="C75:O75"/>
    <mergeCell ref="C76:O76"/>
    <mergeCell ref="C77:O77"/>
    <mergeCell ref="C78:O78"/>
    <mergeCell ref="C79:O79"/>
    <mergeCell ref="C68:O68"/>
    <mergeCell ref="C69:O69"/>
    <mergeCell ref="C70:O70"/>
    <mergeCell ref="C71:O71"/>
    <mergeCell ref="C72:O72"/>
    <mergeCell ref="C73:O73"/>
    <mergeCell ref="C62:G62"/>
    <mergeCell ref="C63:G63"/>
    <mergeCell ref="C64:O64"/>
    <mergeCell ref="C65:O65"/>
    <mergeCell ref="C66:O66"/>
    <mergeCell ref="C67:O67"/>
    <mergeCell ref="C56:G56"/>
    <mergeCell ref="C57:G57"/>
    <mergeCell ref="C58:G58"/>
    <mergeCell ref="C59:G59"/>
    <mergeCell ref="C60:G60"/>
    <mergeCell ref="C61:G61"/>
    <mergeCell ref="C50:G50"/>
    <mergeCell ref="C51:G51"/>
    <mergeCell ref="C52:P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P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DF861-6142-44E7-8F42-65072AA51E87}">
  <dimension ref="A1:R68"/>
  <sheetViews>
    <sheetView topLeftCell="A49" workbookViewId="0">
      <selection activeCell="N72" sqref="N72"/>
    </sheetView>
  </sheetViews>
  <sheetFormatPr defaultRowHeight="15" x14ac:dyDescent="0.25"/>
  <cols>
    <col min="2" max="2" width="25.710937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  <c r="Q1" s="3"/>
      <c r="R1" s="4"/>
    </row>
    <row r="2" spans="1:1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210</v>
      </c>
      <c r="Q2" s="3"/>
      <c r="R2" s="4"/>
    </row>
    <row r="3" spans="1:18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4"/>
    </row>
    <row r="4" spans="1:18" ht="16.5" thickBot="1" x14ac:dyDescent="0.3">
      <c r="A4" s="52" t="s">
        <v>2</v>
      </c>
      <c r="B4" s="52"/>
      <c r="C4" s="52"/>
      <c r="D4" s="52"/>
      <c r="E4" s="52"/>
      <c r="F4" s="52"/>
      <c r="G4" s="53" t="s">
        <v>211</v>
      </c>
      <c r="H4" s="53"/>
      <c r="I4" s="53"/>
      <c r="J4" s="53"/>
      <c r="K4" s="53"/>
      <c r="L4" s="53"/>
      <c r="M4" s="53"/>
      <c r="N4" s="53"/>
      <c r="O4" s="53"/>
      <c r="P4" s="53"/>
      <c r="Q4" s="3"/>
      <c r="R4" s="4"/>
    </row>
    <row r="5" spans="1:18" ht="45" customHeight="1" thickBot="1" x14ac:dyDescent="0.3">
      <c r="A5" s="52" t="s">
        <v>4</v>
      </c>
      <c r="B5" s="52"/>
      <c r="C5" s="52"/>
      <c r="D5" s="52"/>
      <c r="E5" s="52"/>
      <c r="F5" s="52"/>
      <c r="G5" s="54" t="s">
        <v>5</v>
      </c>
      <c r="H5" s="54"/>
      <c r="I5" s="54"/>
      <c r="J5" s="54"/>
      <c r="K5" s="54"/>
      <c r="L5" s="54"/>
      <c r="M5" s="54"/>
      <c r="N5" s="54"/>
      <c r="O5" s="54"/>
      <c r="P5" s="54"/>
      <c r="Q5" s="3"/>
      <c r="R5" s="4"/>
    </row>
    <row r="6" spans="1:18" ht="78.75" customHeight="1" thickBot="1" x14ac:dyDescent="0.3">
      <c r="A6" s="52" t="s">
        <v>6</v>
      </c>
      <c r="B6" s="52"/>
      <c r="C6" s="52"/>
      <c r="D6" s="52"/>
      <c r="E6" s="52"/>
      <c r="F6" s="52"/>
      <c r="G6" s="54" t="s">
        <v>7</v>
      </c>
      <c r="H6" s="54"/>
      <c r="I6" s="54"/>
      <c r="J6" s="54"/>
      <c r="K6" s="54"/>
      <c r="L6" s="54"/>
      <c r="M6" s="54"/>
      <c r="N6" s="54"/>
      <c r="O6" s="54"/>
      <c r="P6" s="54"/>
      <c r="Q6" s="3"/>
      <c r="R6" s="4"/>
    </row>
    <row r="7" spans="1:18" ht="90" customHeight="1" thickBot="1" x14ac:dyDescent="0.3">
      <c r="A7" s="52" t="s">
        <v>8</v>
      </c>
      <c r="B7" s="52"/>
      <c r="C7" s="52"/>
      <c r="D7" s="52"/>
      <c r="E7" s="52"/>
      <c r="F7" s="52"/>
      <c r="G7" s="54" t="s">
        <v>9</v>
      </c>
      <c r="H7" s="54"/>
      <c r="I7" s="54"/>
      <c r="J7" s="54"/>
      <c r="K7" s="54"/>
      <c r="L7" s="54"/>
      <c r="M7" s="54"/>
      <c r="N7" s="54"/>
      <c r="O7" s="54"/>
      <c r="P7" s="54"/>
      <c r="Q7" s="3"/>
      <c r="R7" s="4"/>
    </row>
    <row r="8" spans="1:18" ht="45" customHeight="1" thickBot="1" x14ac:dyDescent="0.3">
      <c r="A8" s="52" t="s">
        <v>10</v>
      </c>
      <c r="B8" s="52"/>
      <c r="C8" s="52"/>
      <c r="D8" s="52"/>
      <c r="E8" s="52"/>
      <c r="F8" s="52"/>
      <c r="G8" s="54" t="s">
        <v>11</v>
      </c>
      <c r="H8" s="54"/>
      <c r="I8" s="54"/>
      <c r="J8" s="54"/>
      <c r="K8" s="54"/>
      <c r="L8" s="54"/>
      <c r="M8" s="54"/>
      <c r="N8" s="54"/>
      <c r="O8" s="54"/>
      <c r="P8" s="54"/>
      <c r="Q8" s="3"/>
      <c r="R8" s="4"/>
    </row>
    <row r="9" spans="1:18" ht="16.5" thickBot="1" x14ac:dyDescent="0.3">
      <c r="A9" s="52" t="s">
        <v>12</v>
      </c>
      <c r="B9" s="52"/>
      <c r="C9" s="52"/>
      <c r="D9" s="52"/>
      <c r="E9" s="52"/>
      <c r="F9" s="52"/>
      <c r="G9" s="54"/>
      <c r="H9" s="54"/>
      <c r="I9" s="54"/>
      <c r="J9" s="54"/>
      <c r="K9" s="54"/>
      <c r="L9" s="54"/>
      <c r="M9" s="54"/>
      <c r="N9" s="54"/>
      <c r="O9" s="54"/>
      <c r="P9" s="54"/>
      <c r="Q9" s="3"/>
      <c r="R9" s="4"/>
    </row>
    <row r="10" spans="1:18" ht="16.5" thickBot="1" x14ac:dyDescent="0.3">
      <c r="A10" s="52" t="s">
        <v>13</v>
      </c>
      <c r="B10" s="52"/>
      <c r="C10" s="52"/>
      <c r="D10" s="52"/>
      <c r="E10" s="52"/>
      <c r="F10" s="52"/>
      <c r="G10" s="54" t="s">
        <v>14</v>
      </c>
      <c r="H10" s="54"/>
      <c r="I10" s="54"/>
      <c r="J10" s="54"/>
      <c r="K10" s="54"/>
      <c r="L10" s="54"/>
      <c r="M10" s="54"/>
      <c r="N10" s="54"/>
      <c r="O10" s="54"/>
      <c r="P10" s="54"/>
      <c r="Q10" s="3"/>
      <c r="R10" s="4"/>
    </row>
    <row r="11" spans="1:18" ht="16.5" thickBot="1" x14ac:dyDescent="0.3">
      <c r="A11" s="52" t="s">
        <v>15</v>
      </c>
      <c r="B11" s="52"/>
      <c r="C11" s="52"/>
      <c r="D11" s="52"/>
      <c r="E11" s="52"/>
      <c r="F11" s="52"/>
      <c r="G11" s="54" t="s">
        <v>16</v>
      </c>
      <c r="H11" s="54"/>
      <c r="I11" s="54"/>
      <c r="J11" s="54"/>
      <c r="K11" s="54"/>
      <c r="L11" s="54"/>
      <c r="M11" s="54"/>
      <c r="N11" s="54"/>
      <c r="O11" s="54"/>
      <c r="P11" s="54"/>
      <c r="Q11" s="3"/>
      <c r="R11" s="4"/>
    </row>
    <row r="12" spans="1:18" ht="15.75" x14ac:dyDescent="0.25">
      <c r="A12" s="1"/>
      <c r="B12" s="1"/>
      <c r="C12" s="1"/>
      <c r="D12" s="1"/>
      <c r="E12" s="1"/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  <c r="R12" s="4"/>
    </row>
    <row r="13" spans="1:18" ht="33.75" customHeight="1" thickBot="1" x14ac:dyDescent="0.3">
      <c r="A13" s="55" t="s">
        <v>212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3"/>
      <c r="R13" s="4"/>
    </row>
    <row r="14" spans="1:18" ht="15.75" x14ac:dyDescent="0.25">
      <c r="A14" s="56" t="s">
        <v>18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3"/>
      <c r="R14" s="4"/>
    </row>
    <row r="15" spans="1:18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3"/>
      <c r="R15" s="4"/>
    </row>
    <row r="16" spans="1:18" ht="16.5" thickBot="1" x14ac:dyDescent="0.3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3"/>
      <c r="R16" s="4"/>
    </row>
    <row r="17" spans="1:18" ht="15.75" x14ac:dyDescent="0.25">
      <c r="A17" s="56" t="s">
        <v>19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3"/>
      <c r="R17" s="4"/>
    </row>
    <row r="18" spans="1:18" ht="18" x14ac:dyDescent="0.25">
      <c r="A18" s="57" t="s">
        <v>213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3"/>
      <c r="R18" s="4"/>
    </row>
    <row r="19" spans="1:1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3"/>
      <c r="R19" s="4"/>
    </row>
    <row r="20" spans="1:18" ht="16.5" thickBot="1" x14ac:dyDescent="0.3">
      <c r="A20" s="55" t="s">
        <v>21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3"/>
      <c r="R20" s="4"/>
    </row>
    <row r="21" spans="1:18" ht="15.75" x14ac:dyDescent="0.25">
      <c r="A21" s="56" t="s">
        <v>22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3"/>
      <c r="R21" s="4"/>
    </row>
    <row r="22" spans="1:18" ht="16.5" thickBot="1" x14ac:dyDescent="0.3">
      <c r="A22" s="6" t="s">
        <v>23</v>
      </c>
      <c r="B22" s="9" t="s">
        <v>24</v>
      </c>
      <c r="C22" s="10" t="s">
        <v>25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3"/>
      <c r="R22" s="4"/>
    </row>
    <row r="23" spans="1:18" ht="16.5" thickBot="1" x14ac:dyDescent="0.3">
      <c r="A23" s="6" t="s">
        <v>26</v>
      </c>
      <c r="B23" s="53"/>
      <c r="C23" s="53"/>
      <c r="D23" s="53"/>
      <c r="E23" s="53"/>
      <c r="F23" s="53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3"/>
      <c r="R23" s="4"/>
    </row>
    <row r="24" spans="1:18" ht="15.75" x14ac:dyDescent="0.25">
      <c r="A24" s="1"/>
      <c r="B24" s="56" t="s">
        <v>27</v>
      </c>
      <c r="C24" s="56"/>
      <c r="D24" s="56"/>
      <c r="E24" s="56"/>
      <c r="F24" s="56"/>
      <c r="G24" s="1"/>
      <c r="H24" s="1"/>
      <c r="I24" s="1"/>
      <c r="J24" s="1"/>
      <c r="K24" s="1"/>
      <c r="L24" s="1"/>
      <c r="M24" s="1"/>
      <c r="N24" s="1"/>
      <c r="O24" s="5"/>
      <c r="P24" s="1"/>
      <c r="Q24" s="3"/>
      <c r="R24" s="4"/>
    </row>
    <row r="25" spans="1:1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4"/>
    </row>
    <row r="26" spans="1:18" ht="16.5" thickBot="1" x14ac:dyDescent="0.3">
      <c r="A26" s="58" t="s">
        <v>28</v>
      </c>
      <c r="B26" s="58"/>
      <c r="C26" s="53" t="s">
        <v>29</v>
      </c>
      <c r="D26" s="53"/>
      <c r="E26" s="53"/>
      <c r="F26" s="53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3"/>
      <c r="R26" s="4"/>
    </row>
    <row r="27" spans="1:18" ht="15.75" x14ac:dyDescent="0.25">
      <c r="A27" s="1"/>
      <c r="B27" s="1"/>
      <c r="C27" s="6"/>
      <c r="D27" s="13"/>
      <c r="E27" s="13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3"/>
      <c r="R27" s="4"/>
    </row>
    <row r="28" spans="1:18" ht="16.5" thickBot="1" x14ac:dyDescent="0.3">
      <c r="A28" s="58" t="s">
        <v>30</v>
      </c>
      <c r="B28" s="58"/>
      <c r="C28" s="14"/>
      <c r="D28" s="15">
        <v>4.47</v>
      </c>
      <c r="E28" s="6" t="s">
        <v>31</v>
      </c>
      <c r="F28" s="1"/>
      <c r="G28" s="1"/>
      <c r="H28" s="1"/>
      <c r="I28" s="1"/>
      <c r="J28" s="1"/>
      <c r="K28" s="1"/>
      <c r="L28" s="1"/>
      <c r="M28" s="1"/>
      <c r="N28" s="4"/>
      <c r="O28" s="4"/>
      <c r="P28" s="1"/>
      <c r="Q28" s="3"/>
      <c r="R28" s="4"/>
    </row>
    <row r="29" spans="1:18" ht="15.75" x14ac:dyDescent="0.25">
      <c r="A29" s="1"/>
      <c r="B29" s="16" t="s">
        <v>32</v>
      </c>
      <c r="C29" s="1"/>
      <c r="D29" s="1"/>
      <c r="E29" s="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3"/>
      <c r="R29" s="4"/>
    </row>
    <row r="30" spans="1:18" ht="16.5" thickBot="1" x14ac:dyDescent="0.3">
      <c r="A30" s="1"/>
      <c r="B30" s="12" t="s">
        <v>33</v>
      </c>
      <c r="C30" s="14"/>
      <c r="D30" s="15">
        <v>0</v>
      </c>
      <c r="E30" s="6" t="s">
        <v>31</v>
      </c>
      <c r="F30" s="1"/>
      <c r="G30" s="1"/>
      <c r="H30" s="1"/>
      <c r="I30" s="1"/>
      <c r="J30" s="1"/>
      <c r="K30" s="59" t="s">
        <v>34</v>
      </c>
      <c r="L30" s="59"/>
      <c r="M30" s="1"/>
      <c r="N30" s="17"/>
      <c r="O30" s="15">
        <v>2.13</v>
      </c>
      <c r="P30" s="6" t="s">
        <v>31</v>
      </c>
      <c r="Q30" s="3"/>
      <c r="R30" s="4"/>
    </row>
    <row r="31" spans="1:18" ht="16.5" thickBot="1" x14ac:dyDescent="0.3">
      <c r="A31" s="1"/>
      <c r="B31" s="12" t="s">
        <v>35</v>
      </c>
      <c r="C31" s="14"/>
      <c r="D31" s="15">
        <v>0</v>
      </c>
      <c r="E31" s="6" t="s">
        <v>31</v>
      </c>
      <c r="F31" s="1"/>
      <c r="G31" s="1"/>
      <c r="H31" s="1"/>
      <c r="I31" s="1"/>
      <c r="J31" s="1"/>
      <c r="K31" s="59" t="s">
        <v>36</v>
      </c>
      <c r="L31" s="59"/>
      <c r="M31" s="1"/>
      <c r="N31" s="17"/>
      <c r="O31" s="15">
        <v>0</v>
      </c>
      <c r="P31" s="6" t="s">
        <v>31</v>
      </c>
      <c r="Q31" s="3"/>
      <c r="R31" s="4"/>
    </row>
    <row r="32" spans="1:18" ht="16.5" thickBot="1" x14ac:dyDescent="0.3">
      <c r="A32" s="1"/>
      <c r="B32" s="12" t="s">
        <v>37</v>
      </c>
      <c r="C32" s="14"/>
      <c r="D32" s="15">
        <v>0</v>
      </c>
      <c r="E32" s="6" t="s">
        <v>31</v>
      </c>
      <c r="F32" s="1"/>
      <c r="G32" s="1"/>
      <c r="H32" s="1"/>
      <c r="I32" s="1"/>
      <c r="J32" s="1"/>
      <c r="K32" s="59" t="s">
        <v>38</v>
      </c>
      <c r="L32" s="59"/>
      <c r="M32" s="1"/>
      <c r="N32" s="15"/>
      <c r="O32" s="15">
        <v>3.31</v>
      </c>
      <c r="P32" s="6" t="s">
        <v>39</v>
      </c>
      <c r="Q32" s="3"/>
      <c r="R32" s="4"/>
    </row>
    <row r="33" spans="1:18" ht="16.5" thickBot="1" x14ac:dyDescent="0.3">
      <c r="A33" s="1"/>
      <c r="B33" s="12" t="s">
        <v>40</v>
      </c>
      <c r="C33" s="14"/>
      <c r="D33" s="15">
        <v>4.47</v>
      </c>
      <c r="E33" s="6" t="s">
        <v>31</v>
      </c>
      <c r="F33" s="1"/>
      <c r="G33" s="1"/>
      <c r="H33" s="1"/>
      <c r="I33" s="1"/>
      <c r="J33" s="1"/>
      <c r="K33" s="59" t="s">
        <v>41</v>
      </c>
      <c r="L33" s="59"/>
      <c r="M33" s="59"/>
      <c r="N33" s="15"/>
      <c r="O33" s="15"/>
      <c r="P33" s="6" t="s">
        <v>39</v>
      </c>
      <c r="Q33" s="3"/>
      <c r="R33" s="4"/>
    </row>
    <row r="34" spans="1:18" ht="16.5" thickBo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3"/>
      <c r="R34" s="4"/>
    </row>
    <row r="35" spans="1:18" ht="15.75" x14ac:dyDescent="0.25">
      <c r="A35" s="60" t="s">
        <v>42</v>
      </c>
      <c r="B35" s="60" t="s">
        <v>43</v>
      </c>
      <c r="C35" s="65" t="s">
        <v>44</v>
      </c>
      <c r="D35" s="64"/>
      <c r="E35" s="64"/>
      <c r="F35" s="64"/>
      <c r="G35" s="66"/>
      <c r="H35" s="73" t="s">
        <v>45</v>
      </c>
      <c r="I35" s="65" t="s">
        <v>46</v>
      </c>
      <c r="J35" s="64"/>
      <c r="K35" s="63"/>
      <c r="L35" s="65" t="s">
        <v>47</v>
      </c>
      <c r="M35" s="64"/>
      <c r="N35" s="64"/>
      <c r="O35" s="64"/>
      <c r="P35" s="66"/>
      <c r="Q35" s="3"/>
      <c r="R35" s="4"/>
    </row>
    <row r="36" spans="1:18" ht="15.75" thickBot="1" x14ac:dyDescent="0.3">
      <c r="A36" s="61"/>
      <c r="B36" s="61"/>
      <c r="C36" s="67"/>
      <c r="D36" s="68"/>
      <c r="E36" s="68"/>
      <c r="F36" s="68"/>
      <c r="G36" s="69"/>
      <c r="H36" s="74"/>
      <c r="I36" s="76"/>
      <c r="J36" s="77"/>
      <c r="K36" s="78"/>
      <c r="L36" s="70"/>
      <c r="M36" s="71"/>
      <c r="N36" s="71"/>
      <c r="O36" s="71"/>
      <c r="P36" s="72"/>
      <c r="Q36" s="1"/>
      <c r="R36" s="4"/>
    </row>
    <row r="37" spans="1:18" ht="68.25" thickBot="1" x14ac:dyDescent="0.3">
      <c r="A37" s="62"/>
      <c r="B37" s="62"/>
      <c r="C37" s="70"/>
      <c r="D37" s="71"/>
      <c r="E37" s="71"/>
      <c r="F37" s="71"/>
      <c r="G37" s="72"/>
      <c r="H37" s="75"/>
      <c r="I37" s="19" t="s">
        <v>48</v>
      </c>
      <c r="J37" s="19" t="s">
        <v>49</v>
      </c>
      <c r="K37" s="19" t="s">
        <v>50</v>
      </c>
      <c r="L37" s="19" t="s">
        <v>51</v>
      </c>
      <c r="M37" s="19" t="s">
        <v>52</v>
      </c>
      <c r="N37" s="19" t="s">
        <v>53</v>
      </c>
      <c r="O37" s="19" t="s">
        <v>49</v>
      </c>
      <c r="P37" s="19" t="s">
        <v>54</v>
      </c>
      <c r="Q37" s="4"/>
      <c r="R37" s="4"/>
    </row>
    <row r="38" spans="1:18" ht="15.75" thickBot="1" x14ac:dyDescent="0.3">
      <c r="A38" s="20">
        <v>1</v>
      </c>
      <c r="B38" s="21">
        <v>2</v>
      </c>
      <c r="C38" s="79">
        <v>3</v>
      </c>
      <c r="D38" s="80"/>
      <c r="E38" s="80"/>
      <c r="F38" s="80"/>
      <c r="G38" s="81"/>
      <c r="H38" s="21">
        <v>4</v>
      </c>
      <c r="I38" s="21">
        <v>5</v>
      </c>
      <c r="J38" s="21">
        <v>6</v>
      </c>
      <c r="K38" s="21">
        <v>7</v>
      </c>
      <c r="L38" s="21">
        <v>8</v>
      </c>
      <c r="M38" s="21">
        <v>9</v>
      </c>
      <c r="N38" s="21">
        <v>10</v>
      </c>
      <c r="O38" s="21">
        <v>11</v>
      </c>
      <c r="P38" s="21">
        <v>12</v>
      </c>
      <c r="Q38" s="4"/>
      <c r="R38" s="4"/>
    </row>
    <row r="39" spans="1:18" ht="15.75" thickBot="1" x14ac:dyDescent="0.3">
      <c r="A39" s="82" t="s">
        <v>214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4"/>
      <c r="Q39" s="4"/>
      <c r="R39" s="4"/>
    </row>
    <row r="40" spans="1:18" ht="33.75" customHeight="1" x14ac:dyDescent="0.25">
      <c r="A40" s="23">
        <v>1</v>
      </c>
      <c r="B40" s="22" t="s">
        <v>215</v>
      </c>
      <c r="C40" s="86" t="s">
        <v>216</v>
      </c>
      <c r="D40" s="86"/>
      <c r="E40" s="86"/>
      <c r="F40" s="86"/>
      <c r="G40" s="86"/>
      <c r="H40" s="24" t="s">
        <v>117</v>
      </c>
      <c r="I40" s="24">
        <v>1</v>
      </c>
      <c r="J40" s="24">
        <v>1</v>
      </c>
      <c r="K40" s="24">
        <v>1</v>
      </c>
      <c r="L40" s="25"/>
      <c r="M40" s="24"/>
      <c r="N40" s="25"/>
      <c r="O40" s="24"/>
      <c r="P40" s="26"/>
      <c r="Q40" s="4"/>
      <c r="R40" s="4"/>
    </row>
    <row r="41" spans="1:18" ht="56.25" x14ac:dyDescent="0.25">
      <c r="A41" s="27"/>
      <c r="B41" s="28" t="s">
        <v>171</v>
      </c>
      <c r="C41" s="87" t="s">
        <v>172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8"/>
      <c r="Q41" s="4"/>
      <c r="R41" s="4"/>
    </row>
    <row r="42" spans="1:18" x14ac:dyDescent="0.25">
      <c r="A42" s="29"/>
      <c r="B42" s="30">
        <v>1</v>
      </c>
      <c r="C42" s="52" t="s">
        <v>63</v>
      </c>
      <c r="D42" s="52"/>
      <c r="E42" s="52"/>
      <c r="F42" s="52"/>
      <c r="G42" s="52"/>
      <c r="H42" s="7" t="s">
        <v>64</v>
      </c>
      <c r="I42" s="31"/>
      <c r="J42" s="31"/>
      <c r="K42" s="7">
        <v>3.3119999999999998</v>
      </c>
      <c r="L42" s="31"/>
      <c r="M42" s="31"/>
      <c r="N42" s="31"/>
      <c r="O42" s="31"/>
      <c r="P42" s="51">
        <v>2126.19</v>
      </c>
      <c r="Q42" s="4"/>
      <c r="R42" s="4"/>
    </row>
    <row r="43" spans="1:18" x14ac:dyDescent="0.25">
      <c r="A43" s="33"/>
      <c r="B43" s="30" t="s">
        <v>173</v>
      </c>
      <c r="C43" s="52" t="s">
        <v>174</v>
      </c>
      <c r="D43" s="52"/>
      <c r="E43" s="52"/>
      <c r="F43" s="52"/>
      <c r="G43" s="52"/>
      <c r="H43" s="7" t="s">
        <v>64</v>
      </c>
      <c r="I43" s="7">
        <v>0.9</v>
      </c>
      <c r="J43" s="7">
        <v>1.2</v>
      </c>
      <c r="K43" s="7">
        <v>1.08</v>
      </c>
      <c r="L43" s="31"/>
      <c r="M43" s="31"/>
      <c r="N43" s="30">
        <v>632.25</v>
      </c>
      <c r="O43" s="31"/>
      <c r="P43" s="32">
        <v>682.83</v>
      </c>
      <c r="Q43" s="4"/>
      <c r="R43" s="4"/>
    </row>
    <row r="44" spans="1:18" x14ac:dyDescent="0.25">
      <c r="A44" s="33"/>
      <c r="B44" s="30" t="s">
        <v>175</v>
      </c>
      <c r="C44" s="52" t="s">
        <v>176</v>
      </c>
      <c r="D44" s="52"/>
      <c r="E44" s="52"/>
      <c r="F44" s="52"/>
      <c r="G44" s="52"/>
      <c r="H44" s="7" t="s">
        <v>64</v>
      </c>
      <c r="I44" s="7">
        <v>0.72</v>
      </c>
      <c r="J44" s="7">
        <v>1.2</v>
      </c>
      <c r="K44" s="7">
        <v>0.86399999999999999</v>
      </c>
      <c r="L44" s="31"/>
      <c r="M44" s="31"/>
      <c r="N44" s="30">
        <v>576.38</v>
      </c>
      <c r="O44" s="31"/>
      <c r="P44" s="32">
        <v>497.99</v>
      </c>
      <c r="Q44" s="4"/>
      <c r="R44" s="4"/>
    </row>
    <row r="45" spans="1:18" ht="15.75" thickBot="1" x14ac:dyDescent="0.3">
      <c r="A45" s="33"/>
      <c r="B45" s="30" t="s">
        <v>177</v>
      </c>
      <c r="C45" s="53" t="s">
        <v>178</v>
      </c>
      <c r="D45" s="53"/>
      <c r="E45" s="53"/>
      <c r="F45" s="53"/>
      <c r="G45" s="53"/>
      <c r="H45" s="7" t="s">
        <v>64</v>
      </c>
      <c r="I45" s="7">
        <v>1.1399999999999999</v>
      </c>
      <c r="J45" s="7">
        <v>1.2</v>
      </c>
      <c r="K45" s="7">
        <v>1.3680000000000001</v>
      </c>
      <c r="L45" s="31"/>
      <c r="M45" s="31"/>
      <c r="N45" s="30">
        <v>691.06</v>
      </c>
      <c r="O45" s="31"/>
      <c r="P45" s="32">
        <v>945.37</v>
      </c>
      <c r="Q45" s="4"/>
      <c r="R45" s="4"/>
    </row>
    <row r="46" spans="1:18" x14ac:dyDescent="0.25">
      <c r="A46" s="34"/>
      <c r="B46" s="31"/>
      <c r="C46" s="86" t="s">
        <v>67</v>
      </c>
      <c r="D46" s="86"/>
      <c r="E46" s="86"/>
      <c r="F46" s="86"/>
      <c r="G46" s="86"/>
      <c r="H46" s="36"/>
      <c r="I46" s="36"/>
      <c r="J46" s="36"/>
      <c r="K46" s="36"/>
      <c r="L46" s="37"/>
      <c r="M46" s="36"/>
      <c r="N46" s="37"/>
      <c r="O46" s="36"/>
      <c r="P46" s="48">
        <v>2126.19</v>
      </c>
      <c r="Q46" s="4"/>
      <c r="R46" s="4"/>
    </row>
    <row r="47" spans="1:18" x14ac:dyDescent="0.25">
      <c r="A47" s="33"/>
      <c r="B47" s="31"/>
      <c r="C47" s="52" t="s">
        <v>71</v>
      </c>
      <c r="D47" s="52"/>
      <c r="E47" s="52"/>
      <c r="F47" s="52"/>
      <c r="G47" s="52"/>
      <c r="H47" s="31"/>
      <c r="I47" s="31"/>
      <c r="J47" s="31"/>
      <c r="K47" s="31"/>
      <c r="L47" s="31"/>
      <c r="M47" s="31"/>
      <c r="N47" s="31"/>
      <c r="O47" s="31"/>
      <c r="P47" s="51">
        <v>2126.19</v>
      </c>
      <c r="Q47" s="4"/>
      <c r="R47" s="4"/>
    </row>
    <row r="48" spans="1:18" ht="22.5" customHeight="1" x14ac:dyDescent="0.25">
      <c r="A48" s="33"/>
      <c r="B48" s="30" t="s">
        <v>179</v>
      </c>
      <c r="C48" s="52" t="s">
        <v>180</v>
      </c>
      <c r="D48" s="52"/>
      <c r="E48" s="52"/>
      <c r="F48" s="52"/>
      <c r="G48" s="52"/>
      <c r="H48" s="7" t="s">
        <v>70</v>
      </c>
      <c r="I48" s="7">
        <v>74</v>
      </c>
      <c r="J48" s="31"/>
      <c r="K48" s="7">
        <v>74</v>
      </c>
      <c r="L48" s="31"/>
      <c r="M48" s="31"/>
      <c r="N48" s="31"/>
      <c r="O48" s="31"/>
      <c r="P48" s="51">
        <v>1573.38</v>
      </c>
      <c r="Q48" s="4"/>
      <c r="R48" s="4"/>
    </row>
    <row r="49" spans="1:18" ht="23.25" thickBot="1" x14ac:dyDescent="0.3">
      <c r="A49" s="33"/>
      <c r="B49" s="30" t="s">
        <v>181</v>
      </c>
      <c r="C49" s="53" t="s">
        <v>182</v>
      </c>
      <c r="D49" s="53"/>
      <c r="E49" s="53"/>
      <c r="F49" s="53"/>
      <c r="G49" s="53"/>
      <c r="H49" s="7" t="s">
        <v>70</v>
      </c>
      <c r="I49" s="7">
        <v>36</v>
      </c>
      <c r="J49" s="31"/>
      <c r="K49" s="7">
        <v>36</v>
      </c>
      <c r="L49" s="31"/>
      <c r="M49" s="31"/>
      <c r="N49" s="31"/>
      <c r="O49" s="31"/>
      <c r="P49" s="32">
        <v>765.43</v>
      </c>
      <c r="Q49" s="4"/>
      <c r="R49" s="4"/>
    </row>
    <row r="50" spans="1:18" x14ac:dyDescent="0.25">
      <c r="A50" s="23"/>
      <c r="B50" s="31"/>
      <c r="C50" s="86" t="s">
        <v>76</v>
      </c>
      <c r="D50" s="86"/>
      <c r="E50" s="86"/>
      <c r="F50" s="86"/>
      <c r="G50" s="86"/>
      <c r="H50" s="36"/>
      <c r="I50" s="36"/>
      <c r="J50" s="36"/>
      <c r="K50" s="36"/>
      <c r="L50" s="37"/>
      <c r="M50" s="36"/>
      <c r="N50" s="40">
        <v>4465</v>
      </c>
      <c r="O50" s="36"/>
      <c r="P50" s="48">
        <v>4465</v>
      </c>
      <c r="Q50" s="4"/>
      <c r="R50" s="4"/>
    </row>
    <row r="51" spans="1:18" x14ac:dyDescent="0.2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4"/>
      <c r="R51" s="4"/>
    </row>
    <row r="52" spans="1:18" x14ac:dyDescent="0.25">
      <c r="A52" s="34"/>
      <c r="B52" s="31"/>
      <c r="C52" s="85" t="s">
        <v>200</v>
      </c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42"/>
      <c r="Q52" s="4"/>
      <c r="R52" s="4"/>
    </row>
    <row r="53" spans="1:18" x14ac:dyDescent="0.25">
      <c r="A53" s="34"/>
      <c r="B53" s="31"/>
      <c r="C53" s="87" t="s">
        <v>201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49">
        <v>2126.19</v>
      </c>
      <c r="Q53" s="4"/>
      <c r="R53" s="4"/>
    </row>
    <row r="54" spans="1:18" x14ac:dyDescent="0.25">
      <c r="A54" s="34"/>
      <c r="B54" s="31"/>
      <c r="C54" s="87" t="s">
        <v>94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43"/>
      <c r="Q54" s="4"/>
      <c r="R54" s="4"/>
    </row>
    <row r="55" spans="1:18" x14ac:dyDescent="0.25">
      <c r="A55" s="34"/>
      <c r="B55" s="31"/>
      <c r="C55" s="87" t="s">
        <v>95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49">
        <v>2126.19</v>
      </c>
      <c r="Q55" s="4"/>
      <c r="R55" s="4"/>
    </row>
    <row r="56" spans="1:18" x14ac:dyDescent="0.25">
      <c r="A56" s="34"/>
      <c r="B56" s="31"/>
      <c r="C56" s="87" t="s">
        <v>184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49">
        <v>4465</v>
      </c>
      <c r="Q56" s="4"/>
      <c r="R56" s="4"/>
    </row>
    <row r="57" spans="1:18" x14ac:dyDescent="0.25">
      <c r="A57" s="34"/>
      <c r="B57" s="31"/>
      <c r="C57" s="87" t="s">
        <v>185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49">
        <v>4465</v>
      </c>
      <c r="Q57" s="4"/>
      <c r="R57" s="4"/>
    </row>
    <row r="58" spans="1:18" x14ac:dyDescent="0.25">
      <c r="A58" s="34"/>
      <c r="B58" s="31"/>
      <c r="C58" s="87" t="s">
        <v>186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43"/>
      <c r="Q58" s="4"/>
      <c r="R58" s="4"/>
    </row>
    <row r="59" spans="1:18" x14ac:dyDescent="0.25">
      <c r="A59" s="34"/>
      <c r="B59" s="31"/>
      <c r="C59" s="87" t="s">
        <v>187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49">
        <v>2126.19</v>
      </c>
      <c r="Q59" s="4"/>
      <c r="R59" s="4"/>
    </row>
    <row r="60" spans="1:18" x14ac:dyDescent="0.25">
      <c r="A60" s="34"/>
      <c r="B60" s="31"/>
      <c r="C60" s="87" t="s">
        <v>188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49">
        <v>1573.38</v>
      </c>
      <c r="Q60" s="4"/>
      <c r="R60" s="4"/>
    </row>
    <row r="61" spans="1:18" x14ac:dyDescent="0.25">
      <c r="A61" s="34"/>
      <c r="B61" s="31"/>
      <c r="C61" s="87" t="s">
        <v>189</v>
      </c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43">
        <v>765.43</v>
      </c>
      <c r="Q61" s="4"/>
      <c r="R61" s="4"/>
    </row>
    <row r="62" spans="1:18" x14ac:dyDescent="0.25">
      <c r="A62" s="34"/>
      <c r="B62" s="31"/>
      <c r="C62" s="87" t="s">
        <v>202</v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49">
        <v>2126.19</v>
      </c>
      <c r="Q62" s="4"/>
      <c r="R62" s="4"/>
    </row>
    <row r="63" spans="1:18" x14ac:dyDescent="0.25">
      <c r="A63" s="34"/>
      <c r="B63" s="31"/>
      <c r="C63" s="87" t="s">
        <v>203</v>
      </c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49">
        <v>1573.38</v>
      </c>
      <c r="Q63" s="4"/>
      <c r="R63" s="4"/>
    </row>
    <row r="64" spans="1:18" x14ac:dyDescent="0.25">
      <c r="A64" s="34"/>
      <c r="B64" s="31"/>
      <c r="C64" s="87" t="s">
        <v>204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43">
        <v>765.43</v>
      </c>
      <c r="Q64" s="4"/>
      <c r="R64" s="4"/>
    </row>
    <row r="65" spans="1:18" x14ac:dyDescent="0.25">
      <c r="A65" s="34"/>
      <c r="B65" s="31"/>
      <c r="C65" s="85" t="s">
        <v>205</v>
      </c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50">
        <v>4465</v>
      </c>
      <c r="Q65" s="4"/>
      <c r="R65" s="4"/>
    </row>
    <row r="66" spans="1:18" x14ac:dyDescent="0.25">
      <c r="A66" s="1"/>
      <c r="B66" s="1"/>
      <c r="C66" s="85" t="s">
        <v>217</v>
      </c>
      <c r="D66" s="85"/>
      <c r="E66" s="85"/>
      <c r="F66" s="85"/>
      <c r="G66" s="85"/>
      <c r="H66" s="85"/>
      <c r="I66" s="85"/>
      <c r="J66" s="85"/>
      <c r="K66" s="85"/>
      <c r="L66" s="1"/>
      <c r="M66" s="1"/>
      <c r="N66" s="1"/>
      <c r="O66" s="106">
        <v>6.8441209409999995E-2</v>
      </c>
      <c r="P66" s="106">
        <v>305.58999999999997</v>
      </c>
      <c r="Q66" s="4"/>
      <c r="R66" s="4"/>
    </row>
    <row r="67" spans="1:18" x14ac:dyDescent="0.25">
      <c r="A67" s="1"/>
      <c r="B67" s="1"/>
      <c r="C67" s="87" t="s">
        <v>208</v>
      </c>
      <c r="D67" s="87"/>
      <c r="E67" s="87"/>
      <c r="F67" s="87"/>
      <c r="G67" s="87"/>
      <c r="H67" s="87"/>
      <c r="I67" s="87"/>
      <c r="J67" s="87"/>
      <c r="K67" s="87"/>
      <c r="L67" s="1"/>
      <c r="M67" s="1"/>
      <c r="N67" s="1"/>
      <c r="O67" s="1"/>
      <c r="P67" s="45">
        <v>61.12</v>
      </c>
      <c r="Q67" s="4"/>
      <c r="R67" s="4"/>
    </row>
    <row r="68" spans="1:18" x14ac:dyDescent="0.25">
      <c r="A68" s="1"/>
      <c r="B68" s="1"/>
      <c r="C68" s="85" t="s">
        <v>209</v>
      </c>
      <c r="D68" s="85"/>
      <c r="E68" s="85"/>
      <c r="F68" s="85"/>
      <c r="G68" s="85"/>
      <c r="H68" s="85"/>
      <c r="I68" s="85"/>
      <c r="J68" s="85"/>
      <c r="K68" s="85"/>
      <c r="L68" s="1"/>
      <c r="M68" s="1"/>
      <c r="N68" s="1"/>
      <c r="O68" s="1"/>
      <c r="P68" s="106">
        <v>366.71</v>
      </c>
      <c r="Q68" s="4"/>
      <c r="R68" s="4"/>
    </row>
  </sheetData>
  <mergeCells count="68">
    <mergeCell ref="C63:O63"/>
    <mergeCell ref="C64:O64"/>
    <mergeCell ref="C65:O65"/>
    <mergeCell ref="C66:K66"/>
    <mergeCell ref="C67:K67"/>
    <mergeCell ref="C68:K68"/>
    <mergeCell ref="C57:O57"/>
    <mergeCell ref="C58:O58"/>
    <mergeCell ref="C59:O59"/>
    <mergeCell ref="C60:O60"/>
    <mergeCell ref="C61:O61"/>
    <mergeCell ref="C62:O62"/>
    <mergeCell ref="C50:G50"/>
    <mergeCell ref="C52:O52"/>
    <mergeCell ref="C53:O53"/>
    <mergeCell ref="C54:O54"/>
    <mergeCell ref="C55:O55"/>
    <mergeCell ref="C56:O56"/>
    <mergeCell ref="C44:G44"/>
    <mergeCell ref="C45:G45"/>
    <mergeCell ref="C46:G46"/>
    <mergeCell ref="C47:G47"/>
    <mergeCell ref="C48:G48"/>
    <mergeCell ref="C49:G49"/>
    <mergeCell ref="C38:G38"/>
    <mergeCell ref="A39:P39"/>
    <mergeCell ref="C40:G40"/>
    <mergeCell ref="C41:P41"/>
    <mergeCell ref="C42:G42"/>
    <mergeCell ref="C43:G43"/>
    <mergeCell ref="K32:L32"/>
    <mergeCell ref="K33:M33"/>
    <mergeCell ref="A35:A37"/>
    <mergeCell ref="B35:B37"/>
    <mergeCell ref="C35:G37"/>
    <mergeCell ref="H35:H37"/>
    <mergeCell ref="I35:K36"/>
    <mergeCell ref="L35:P36"/>
    <mergeCell ref="B24:F24"/>
    <mergeCell ref="A26:B26"/>
    <mergeCell ref="C26:F26"/>
    <mergeCell ref="A28:B28"/>
    <mergeCell ref="K30:L30"/>
    <mergeCell ref="K31:L31"/>
    <mergeCell ref="A16:P16"/>
    <mergeCell ref="A17:P17"/>
    <mergeCell ref="A18:P18"/>
    <mergeCell ref="A20:P20"/>
    <mergeCell ref="A21:P21"/>
    <mergeCell ref="B23:F23"/>
    <mergeCell ref="A10:F10"/>
    <mergeCell ref="G10:P10"/>
    <mergeCell ref="A11:F11"/>
    <mergeCell ref="G11:P11"/>
    <mergeCell ref="A13:P13"/>
    <mergeCell ref="A14:P14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ССР 1ф тек</vt:lpstr>
      <vt:lpstr>комплекс1</vt:lpstr>
      <vt:lpstr>комплекс2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2025-04-03T14:30:37Z</dcterms:created>
  <dcterms:modified xsi:type="dcterms:W3CDTF">2025-04-03T14:37:02Z</dcterms:modified>
</cp:coreProperties>
</file>